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30" yWindow="1275" windowWidth="17895" windowHeight="10410" activeTab="4"/>
  </bookViews>
  <sheets>
    <sheet name="Data Dictionary" sheetId="25" r:id="rId1"/>
    <sheet name="Awarded budget" sheetId="11" r:id="rId2"/>
    <sheet name="Realised mobilities" sheetId="21" r:id="rId3"/>
    <sheet name="Expected mobilities" sheetId="24" r:id="rId4"/>
    <sheet name="Summary" sheetId="22" r:id="rId5"/>
    <sheet name="Per budget envelope" sheetId="10" state="hidden" r:id="rId6"/>
    <sheet name="Per Instrument" sheetId="6" state="hidden" r:id="rId7"/>
    <sheet name="CODES2" sheetId="3" state="hidden" r:id="rId8"/>
    <sheet name="CODES" sheetId="7" state="hidden" r:id="rId9"/>
  </sheets>
  <definedNames>
    <definedName name="_xlnm._FilterDatabase" localSheetId="1" hidden="1">'Awarded budget'!$A$9:$ES$35</definedName>
    <definedName name="_xlnm._FilterDatabase" localSheetId="3" hidden="1">'Expected mobilities'!$A$9:$EQ$35</definedName>
    <definedName name="_xlnm._FilterDatabase" localSheetId="2" hidden="1">'Realised mobilities'!$A$9:$EQ$35</definedName>
    <definedName name="_xlnm.Print_Titles" localSheetId="1">'Awarded budget'!$6:$7</definedName>
    <definedName name="_xlnm.Print_Titles" localSheetId="3">'Expected mobilities'!$6:$7</definedName>
    <definedName name="_xlnm.Print_Titles" localSheetId="2">'Realised mobilities'!$6:$7</definedName>
  </definedNames>
  <calcPr calcId="145621"/>
</workbook>
</file>

<file path=xl/calcChain.xml><?xml version="1.0" encoding="utf-8"?>
<calcChain xmlns="http://schemas.openxmlformats.org/spreadsheetml/2006/main">
  <c r="T11" i="24" l="1"/>
  <c r="T12" i="24"/>
  <c r="T13" i="24"/>
  <c r="T14" i="24"/>
  <c r="T15" i="24"/>
  <c r="T16" i="24"/>
  <c r="T17" i="24"/>
  <c r="T18" i="24"/>
  <c r="T19" i="24"/>
  <c r="T20" i="24"/>
  <c r="T21" i="24"/>
  <c r="T22" i="24"/>
  <c r="R10" i="11" l="1"/>
  <c r="V21" i="11"/>
  <c r="U11" i="11"/>
  <c r="U12" i="11"/>
  <c r="U13" i="11"/>
  <c r="U14" i="11"/>
  <c r="U15" i="11"/>
  <c r="U16" i="11"/>
  <c r="U17" i="11"/>
  <c r="U18" i="11"/>
  <c r="U19" i="11"/>
  <c r="U20" i="11"/>
  <c r="U21" i="11"/>
  <c r="U22" i="11"/>
  <c r="U23" i="11"/>
  <c r="U24" i="11"/>
  <c r="U25" i="11"/>
  <c r="U26" i="11"/>
  <c r="U27" i="11"/>
  <c r="U28" i="11"/>
  <c r="U29" i="11"/>
  <c r="U30" i="11"/>
  <c r="U31" i="11"/>
  <c r="U32" i="11"/>
  <c r="U33" i="11"/>
  <c r="U34" i="11"/>
  <c r="U10" i="11"/>
  <c r="T11" i="11"/>
  <c r="V11" i="11" s="1"/>
  <c r="T12" i="11"/>
  <c r="V12" i="11" s="1"/>
  <c r="T13" i="11"/>
  <c r="V13" i="11" s="1"/>
  <c r="T14" i="11"/>
  <c r="V14" i="11" s="1"/>
  <c r="T15" i="11"/>
  <c r="V15" i="11" s="1"/>
  <c r="T16" i="11"/>
  <c r="V16" i="11" s="1"/>
  <c r="T17" i="11"/>
  <c r="V17" i="11" s="1"/>
  <c r="T18" i="11"/>
  <c r="V18" i="11" s="1"/>
  <c r="T19" i="11"/>
  <c r="V19" i="11" s="1"/>
  <c r="T20" i="11"/>
  <c r="V20" i="11" s="1"/>
  <c r="T21" i="11"/>
  <c r="T22" i="11"/>
  <c r="V22" i="11" s="1"/>
  <c r="T23" i="11"/>
  <c r="V23" i="11" s="1"/>
  <c r="T24" i="11"/>
  <c r="V24" i="11" s="1"/>
  <c r="T25" i="11"/>
  <c r="V25" i="11" s="1"/>
  <c r="T26" i="11"/>
  <c r="V26" i="11" s="1"/>
  <c r="T27" i="11"/>
  <c r="V27" i="11" s="1"/>
  <c r="T28" i="11"/>
  <c r="V28" i="11" s="1"/>
  <c r="T29" i="11"/>
  <c r="V29" i="11" s="1"/>
  <c r="T30" i="11"/>
  <c r="V30" i="11" s="1"/>
  <c r="T31" i="11"/>
  <c r="V31" i="11" s="1"/>
  <c r="T32" i="11"/>
  <c r="V32" i="11" s="1"/>
  <c r="T33" i="11"/>
  <c r="V33" i="11" s="1"/>
  <c r="T34" i="11"/>
  <c r="V34" i="11" s="1"/>
  <c r="T10" i="11"/>
  <c r="V10" i="11" s="1"/>
  <c r="G35" i="11"/>
  <c r="P35" i="21"/>
  <c r="Q35" i="21"/>
  <c r="K11" i="11" l="1"/>
  <c r="K14" i="11"/>
  <c r="K16" i="11"/>
  <c r="K18" i="11"/>
  <c r="K19" i="11"/>
  <c r="K20" i="11"/>
  <c r="K21" i="11"/>
  <c r="K23" i="11"/>
  <c r="K24" i="11"/>
  <c r="K25" i="11"/>
  <c r="K26" i="11"/>
  <c r="K27" i="11"/>
  <c r="K28" i="11"/>
  <c r="K30" i="11"/>
  <c r="K31" i="11"/>
  <c r="K34" i="11"/>
  <c r="I12" i="11"/>
  <c r="I13" i="11"/>
  <c r="I15" i="11"/>
  <c r="I17" i="11"/>
  <c r="I22" i="11"/>
  <c r="I29" i="11"/>
  <c r="I32" i="11"/>
  <c r="I33" i="11"/>
  <c r="I10" i="11"/>
  <c r="R35" i="24"/>
  <c r="R35" i="21"/>
  <c r="I11" i="21" l="1"/>
  <c r="I14" i="21"/>
  <c r="I16" i="21"/>
  <c r="I18" i="21"/>
  <c r="I19" i="21"/>
  <c r="I20" i="21"/>
  <c r="I21" i="21"/>
  <c r="I23" i="21"/>
  <c r="I24" i="21"/>
  <c r="I25" i="21"/>
  <c r="I26" i="21"/>
  <c r="I27" i="21"/>
  <c r="I28" i="21"/>
  <c r="I30" i="21"/>
  <c r="I31" i="21"/>
  <c r="I34" i="21"/>
  <c r="I11" i="24"/>
  <c r="I14" i="24"/>
  <c r="I15" i="24"/>
  <c r="I16" i="24"/>
  <c r="I17" i="24"/>
  <c r="I18" i="24"/>
  <c r="I19" i="24"/>
  <c r="I20" i="24"/>
  <c r="I21" i="24"/>
  <c r="I22" i="24"/>
  <c r="I23" i="24"/>
  <c r="I24" i="24"/>
  <c r="I25" i="24"/>
  <c r="I26" i="24"/>
  <c r="I27" i="24"/>
  <c r="I28" i="24"/>
  <c r="I29" i="24"/>
  <c r="I30" i="24"/>
  <c r="I31" i="24"/>
  <c r="I32" i="24"/>
  <c r="I33" i="24"/>
  <c r="I34" i="24"/>
  <c r="I10" i="24"/>
  <c r="Q35" i="24" l="1"/>
  <c r="P35" i="24"/>
  <c r="F35" i="24"/>
  <c r="AA34" i="24"/>
  <c r="Z34" i="24"/>
  <c r="Y34" i="24"/>
  <c r="W34" i="24"/>
  <c r="X34" i="24" s="1"/>
  <c r="V34" i="24"/>
  <c r="U34" i="24"/>
  <c r="T34" i="24"/>
  <c r="O34" i="24"/>
  <c r="N34" i="24"/>
  <c r="M34" i="24"/>
  <c r="L34" i="24"/>
  <c r="K34" i="24"/>
  <c r="J34" i="24"/>
  <c r="H34" i="24"/>
  <c r="G34" i="24"/>
  <c r="E34" i="24"/>
  <c r="EN34" i="24" s="1"/>
  <c r="EO34" i="24" s="1"/>
  <c r="AA33" i="24"/>
  <c r="Z33" i="24"/>
  <c r="Y33" i="24"/>
  <c r="W33" i="24"/>
  <c r="V33" i="24"/>
  <c r="U33" i="24"/>
  <c r="T33" i="24"/>
  <c r="O33" i="24"/>
  <c r="N33" i="24"/>
  <c r="M33" i="24"/>
  <c r="L33" i="24"/>
  <c r="K33" i="24"/>
  <c r="J33" i="24"/>
  <c r="H33" i="24"/>
  <c r="G33" i="24"/>
  <c r="E33" i="24"/>
  <c r="AJ33" i="24" s="1"/>
  <c r="AK33" i="24" s="1"/>
  <c r="EH32" i="24"/>
  <c r="EI32" i="24" s="1"/>
  <c r="DN32" i="24"/>
  <c r="DO32" i="24" s="1"/>
  <c r="DB32" i="24"/>
  <c r="CL32" i="24"/>
  <c r="CM32" i="24" s="1"/>
  <c r="BR32" i="24"/>
  <c r="BS32" i="24" s="1"/>
  <c r="BF32" i="24"/>
  <c r="AP32" i="24"/>
  <c r="AQ32" i="24" s="1"/>
  <c r="AA32" i="24"/>
  <c r="Z32" i="24"/>
  <c r="Y32" i="24"/>
  <c r="W32" i="24"/>
  <c r="V32" i="24"/>
  <c r="U32" i="24"/>
  <c r="T32" i="24"/>
  <c r="O32" i="24"/>
  <c r="N32" i="24"/>
  <c r="M32" i="24"/>
  <c r="L32" i="24"/>
  <c r="K32" i="24"/>
  <c r="J32" i="24"/>
  <c r="H32" i="24"/>
  <c r="G32" i="24"/>
  <c r="E32" i="24"/>
  <c r="DJ32" i="24" s="1"/>
  <c r="DK32" i="24" s="1"/>
  <c r="EN31" i="24"/>
  <c r="EO31" i="24" s="1"/>
  <c r="DP31" i="24"/>
  <c r="DQ31" i="24" s="1"/>
  <c r="CR31" i="24"/>
  <c r="CS31" i="24" s="1"/>
  <c r="BR31" i="24"/>
  <c r="BH31" i="24"/>
  <c r="BI31" i="24" s="1"/>
  <c r="AN31" i="24"/>
  <c r="AA31" i="24"/>
  <c r="Z31" i="24"/>
  <c r="Y31" i="24"/>
  <c r="W31" i="24"/>
  <c r="V31" i="24"/>
  <c r="U31" i="24"/>
  <c r="T31" i="24"/>
  <c r="O31" i="24"/>
  <c r="N31" i="24"/>
  <c r="M31" i="24"/>
  <c r="L31" i="24"/>
  <c r="K31" i="24"/>
  <c r="J31" i="24"/>
  <c r="H31" i="24"/>
  <c r="G31" i="24"/>
  <c r="E31" i="24"/>
  <c r="DZ31" i="24" s="1"/>
  <c r="EN30" i="24"/>
  <c r="EO30" i="24" s="1"/>
  <c r="AV30" i="24"/>
  <c r="AW30" i="24" s="1"/>
  <c r="AA30" i="24"/>
  <c r="Z30" i="24"/>
  <c r="Y30" i="24"/>
  <c r="W30" i="24"/>
  <c r="V30" i="24"/>
  <c r="X30" i="24" s="1"/>
  <c r="U30" i="24"/>
  <c r="T30" i="24"/>
  <c r="O30" i="24"/>
  <c r="N30" i="24"/>
  <c r="M30" i="24"/>
  <c r="L30" i="24"/>
  <c r="K30" i="24"/>
  <c r="J30" i="24"/>
  <c r="H30" i="24"/>
  <c r="G30" i="24"/>
  <c r="E30" i="24"/>
  <c r="EF30" i="24" s="1"/>
  <c r="AA29" i="24"/>
  <c r="Z29" i="24"/>
  <c r="Y29" i="24"/>
  <c r="W29" i="24"/>
  <c r="V29" i="24"/>
  <c r="U29" i="24"/>
  <c r="T29" i="24"/>
  <c r="O29" i="24"/>
  <c r="N29" i="24"/>
  <c r="M29" i="24"/>
  <c r="L29" i="24"/>
  <c r="K29" i="24"/>
  <c r="J29" i="24"/>
  <c r="H29" i="24"/>
  <c r="G29" i="24"/>
  <c r="E29" i="24"/>
  <c r="EH29" i="24" s="1"/>
  <c r="EI29" i="24" s="1"/>
  <c r="DT28" i="24"/>
  <c r="DU28" i="24" s="1"/>
  <c r="CV28" i="24"/>
  <c r="BT28" i="24"/>
  <c r="BU28" i="24" s="1"/>
  <c r="BF28" i="24"/>
  <c r="AN28" i="24"/>
  <c r="AA28" i="24"/>
  <c r="Z28" i="24"/>
  <c r="Y28" i="24"/>
  <c r="W28" i="24"/>
  <c r="V28" i="24"/>
  <c r="U28" i="24"/>
  <c r="T28" i="24"/>
  <c r="O28" i="24"/>
  <c r="N28" i="24"/>
  <c r="M28" i="24"/>
  <c r="L28" i="24"/>
  <c r="K28" i="24"/>
  <c r="J28" i="24"/>
  <c r="H28" i="24"/>
  <c r="G28" i="24"/>
  <c r="E28" i="24"/>
  <c r="CX28" i="24" s="1"/>
  <c r="CY28" i="24" s="1"/>
  <c r="AA27" i="24"/>
  <c r="Z27" i="24"/>
  <c r="Y27" i="24"/>
  <c r="W27" i="24"/>
  <c r="V27" i="24"/>
  <c r="U27" i="24"/>
  <c r="T27" i="24"/>
  <c r="O27" i="24"/>
  <c r="N27" i="24"/>
  <c r="M27" i="24"/>
  <c r="L27" i="24"/>
  <c r="K27" i="24"/>
  <c r="J27" i="24"/>
  <c r="H27" i="24"/>
  <c r="G27" i="24"/>
  <c r="E27" i="24"/>
  <c r="AA26" i="24"/>
  <c r="Z26" i="24"/>
  <c r="Y26" i="24"/>
  <c r="W26" i="24"/>
  <c r="V26" i="24"/>
  <c r="U26" i="24"/>
  <c r="T26" i="24"/>
  <c r="O26" i="24"/>
  <c r="N26" i="24"/>
  <c r="M26" i="24"/>
  <c r="L26" i="24"/>
  <c r="K26" i="24"/>
  <c r="J26" i="24"/>
  <c r="H26" i="24"/>
  <c r="G26" i="24"/>
  <c r="E26" i="24"/>
  <c r="EL26" i="24" s="1"/>
  <c r="EM26" i="24" s="1"/>
  <c r="AA25" i="24"/>
  <c r="Z25" i="24"/>
  <c r="Y25" i="24"/>
  <c r="W25" i="24"/>
  <c r="V25" i="24"/>
  <c r="X25" i="24" s="1"/>
  <c r="U25" i="24"/>
  <c r="T25" i="24"/>
  <c r="O25" i="24"/>
  <c r="N25" i="24"/>
  <c r="M25" i="24"/>
  <c r="L25" i="24"/>
  <c r="K25" i="24"/>
  <c r="J25" i="24"/>
  <c r="H25" i="24"/>
  <c r="G25" i="24"/>
  <c r="E25" i="24"/>
  <c r="DP25" i="24" s="1"/>
  <c r="DQ25" i="24" s="1"/>
  <c r="AA24" i="24"/>
  <c r="Z24" i="24"/>
  <c r="Y24" i="24"/>
  <c r="W24" i="24"/>
  <c r="V24" i="24"/>
  <c r="U24" i="24"/>
  <c r="T24" i="24"/>
  <c r="O24" i="24"/>
  <c r="N24" i="24"/>
  <c r="M24" i="24"/>
  <c r="L24" i="24"/>
  <c r="K24" i="24"/>
  <c r="J24" i="24"/>
  <c r="H24" i="24"/>
  <c r="G24" i="24"/>
  <c r="E24" i="24"/>
  <c r="CV24" i="24" s="1"/>
  <c r="AA23" i="24"/>
  <c r="Z23" i="24"/>
  <c r="Y23" i="24"/>
  <c r="W23" i="24"/>
  <c r="V23" i="24"/>
  <c r="U23" i="24"/>
  <c r="T23" i="24"/>
  <c r="O23" i="24"/>
  <c r="N23" i="24"/>
  <c r="M23" i="24"/>
  <c r="L23" i="24"/>
  <c r="K23" i="24"/>
  <c r="J23" i="24"/>
  <c r="H23" i="24"/>
  <c r="G23" i="24"/>
  <c r="E23" i="24"/>
  <c r="EB22" i="24"/>
  <c r="EC22" i="24" s="1"/>
  <c r="DT22" i="24"/>
  <c r="DJ22" i="24"/>
  <c r="DK22" i="24" s="1"/>
  <c r="CV22" i="24"/>
  <c r="CL22" i="24"/>
  <c r="CM22" i="24" s="1"/>
  <c r="BX22" i="24"/>
  <c r="BR22" i="24"/>
  <c r="BS22" i="24" s="1"/>
  <c r="BF22" i="24"/>
  <c r="AP22" i="24"/>
  <c r="AJ22" i="24"/>
  <c r="AK22" i="24" s="1"/>
  <c r="AD22" i="24"/>
  <c r="AE22" i="24" s="1"/>
  <c r="AA22" i="24"/>
  <c r="Z22" i="24"/>
  <c r="Y22" i="24"/>
  <c r="W22" i="24"/>
  <c r="V22" i="24"/>
  <c r="U22" i="24"/>
  <c r="O22" i="24"/>
  <c r="N22" i="24"/>
  <c r="M22" i="24"/>
  <c r="L22" i="24"/>
  <c r="K22" i="24"/>
  <c r="J22" i="24"/>
  <c r="H22" i="24"/>
  <c r="G22" i="24"/>
  <c r="E22" i="24"/>
  <c r="DZ22" i="24" s="1"/>
  <c r="AA21" i="24"/>
  <c r="Z21" i="24"/>
  <c r="Y21" i="24"/>
  <c r="W21" i="24"/>
  <c r="V21" i="24"/>
  <c r="U21" i="24"/>
  <c r="O21" i="24"/>
  <c r="N21" i="24"/>
  <c r="M21" i="24"/>
  <c r="L21" i="24"/>
  <c r="K21" i="24"/>
  <c r="J21" i="24"/>
  <c r="H21" i="24"/>
  <c r="G21" i="24"/>
  <c r="E21" i="24"/>
  <c r="BB21" i="24" s="1"/>
  <c r="BC21" i="24" s="1"/>
  <c r="AA20" i="24"/>
  <c r="Z20" i="24"/>
  <c r="Y20" i="24"/>
  <c r="W20" i="24"/>
  <c r="V20" i="24"/>
  <c r="U20" i="24"/>
  <c r="O20" i="24"/>
  <c r="N20" i="24"/>
  <c r="M20" i="24"/>
  <c r="L20" i="24"/>
  <c r="K20" i="24"/>
  <c r="J20" i="24"/>
  <c r="H20" i="24"/>
  <c r="G20" i="24"/>
  <c r="E20" i="24"/>
  <c r="DT20" i="24" s="1"/>
  <c r="AA19" i="24"/>
  <c r="Z19" i="24"/>
  <c r="Y19" i="24"/>
  <c r="W19" i="24"/>
  <c r="V19" i="24"/>
  <c r="X19" i="24" s="1"/>
  <c r="U19" i="24"/>
  <c r="O19" i="24"/>
  <c r="N19" i="24"/>
  <c r="M19" i="24"/>
  <c r="L19" i="24"/>
  <c r="K19" i="24"/>
  <c r="J19" i="24"/>
  <c r="H19" i="24"/>
  <c r="G19" i="24"/>
  <c r="E19" i="24"/>
  <c r="EN19" i="24" s="1"/>
  <c r="EO19" i="24" s="1"/>
  <c r="BH18" i="24"/>
  <c r="BI18" i="24" s="1"/>
  <c r="AA18" i="24"/>
  <c r="Z18" i="24"/>
  <c r="Y18" i="24"/>
  <c r="W18" i="24"/>
  <c r="V18" i="24"/>
  <c r="U18" i="24"/>
  <c r="O18" i="24"/>
  <c r="N18" i="24"/>
  <c r="M18" i="24"/>
  <c r="L18" i="24"/>
  <c r="K18" i="24"/>
  <c r="J18" i="24"/>
  <c r="H18" i="24"/>
  <c r="G18" i="24"/>
  <c r="E18" i="24"/>
  <c r="EN18" i="24" s="1"/>
  <c r="EO18" i="24" s="1"/>
  <c r="AA17" i="24"/>
  <c r="Z17" i="24"/>
  <c r="Y17" i="24"/>
  <c r="W17" i="24"/>
  <c r="V17" i="24"/>
  <c r="U17" i="24"/>
  <c r="O17" i="24"/>
  <c r="N17" i="24"/>
  <c r="M17" i="24"/>
  <c r="L17" i="24"/>
  <c r="K17" i="24"/>
  <c r="J17" i="24"/>
  <c r="H17" i="24"/>
  <c r="G17" i="24"/>
  <c r="E17" i="24"/>
  <c r="DZ17" i="24" s="1"/>
  <c r="AA16" i="24"/>
  <c r="Z16" i="24"/>
  <c r="Y16" i="24"/>
  <c r="W16" i="24"/>
  <c r="V16" i="24"/>
  <c r="U16" i="24"/>
  <c r="O16" i="24"/>
  <c r="N16" i="24"/>
  <c r="M16" i="24"/>
  <c r="L16" i="24"/>
  <c r="K16" i="24"/>
  <c r="J16" i="24"/>
  <c r="H16" i="24"/>
  <c r="G16" i="24"/>
  <c r="E16" i="24"/>
  <c r="DN16" i="24" s="1"/>
  <c r="DO16" i="24" s="1"/>
  <c r="AA15" i="24"/>
  <c r="Z15" i="24"/>
  <c r="Y15" i="24"/>
  <c r="W15" i="24"/>
  <c r="V15" i="24"/>
  <c r="U15" i="24"/>
  <c r="O15" i="24"/>
  <c r="N15" i="24"/>
  <c r="M15" i="24"/>
  <c r="L15" i="24"/>
  <c r="K15" i="24"/>
  <c r="J15" i="24"/>
  <c r="H15" i="24"/>
  <c r="G15" i="24"/>
  <c r="E15" i="24"/>
  <c r="EN15" i="24" s="1"/>
  <c r="EO15" i="24" s="1"/>
  <c r="AA14" i="24"/>
  <c r="Z14" i="24"/>
  <c r="Y14" i="24"/>
  <c r="W14" i="24"/>
  <c r="V14" i="24"/>
  <c r="U14" i="24"/>
  <c r="O14" i="24"/>
  <c r="N14" i="24"/>
  <c r="M14" i="24"/>
  <c r="L14" i="24"/>
  <c r="K14" i="24"/>
  <c r="J14" i="24"/>
  <c r="H14" i="24"/>
  <c r="G14" i="24"/>
  <c r="E14" i="24"/>
  <c r="DD14" i="24" s="1"/>
  <c r="DE14" i="24" s="1"/>
  <c r="AA13" i="24"/>
  <c r="Z13" i="24"/>
  <c r="U13" i="24"/>
  <c r="V13" i="24"/>
  <c r="O13" i="24"/>
  <c r="N13" i="24"/>
  <c r="M13" i="24"/>
  <c r="L13" i="24"/>
  <c r="J13" i="24" s="1"/>
  <c r="K13" i="24"/>
  <c r="I13" i="24" s="1"/>
  <c r="H13" i="24"/>
  <c r="G13" i="24"/>
  <c r="E13" i="24"/>
  <c r="Y12" i="24"/>
  <c r="U12" i="24"/>
  <c r="V12" i="24"/>
  <c r="O12" i="24"/>
  <c r="N12" i="24"/>
  <c r="W12" i="24" s="1"/>
  <c r="M12" i="24"/>
  <c r="L12" i="24"/>
  <c r="H12" i="24" s="1"/>
  <c r="K12" i="24"/>
  <c r="E12" i="24"/>
  <c r="EN12" i="24" s="1"/>
  <c r="EO12" i="24" s="1"/>
  <c r="Y11" i="24"/>
  <c r="U11" i="24"/>
  <c r="V11" i="24"/>
  <c r="O11" i="24"/>
  <c r="N11" i="24"/>
  <c r="W11" i="24" s="1"/>
  <c r="M11" i="24"/>
  <c r="L11" i="24"/>
  <c r="K11" i="24"/>
  <c r="G11" i="24" s="1"/>
  <c r="J11" i="24"/>
  <c r="E11" i="24"/>
  <c r="AA10" i="24"/>
  <c r="U10" i="24"/>
  <c r="T10" i="24"/>
  <c r="V10" i="24" s="1"/>
  <c r="O10" i="24"/>
  <c r="N10" i="24"/>
  <c r="M10" i="24"/>
  <c r="L10" i="24"/>
  <c r="K10" i="24"/>
  <c r="G10" i="24" s="1"/>
  <c r="J10" i="24"/>
  <c r="E10" i="24"/>
  <c r="EH10" i="24" s="1"/>
  <c r="EB14" i="24" l="1"/>
  <c r="EC14" i="24" s="1"/>
  <c r="AV14" i="24"/>
  <c r="AW14" i="24" s="1"/>
  <c r="CF14" i="24"/>
  <c r="CG14" i="24" s="1"/>
  <c r="BB17" i="24"/>
  <c r="BC17" i="24" s="1"/>
  <c r="DT17" i="24"/>
  <c r="AJ14" i="24"/>
  <c r="AK14" i="24" s="1"/>
  <c r="DH14" i="24"/>
  <c r="DI14" i="24" s="1"/>
  <c r="CL16" i="24"/>
  <c r="CM16" i="24" s="1"/>
  <c r="CJ17" i="24"/>
  <c r="CK17" i="24" s="1"/>
  <c r="AB18" i="24"/>
  <c r="AB19" i="24"/>
  <c r="DT19" i="24"/>
  <c r="X20" i="24"/>
  <c r="CP21" i="24"/>
  <c r="AV22" i="24"/>
  <c r="AW22" i="24" s="1"/>
  <c r="BT22" i="24"/>
  <c r="BU22" i="24" s="1"/>
  <c r="BW22" i="24" s="1"/>
  <c r="CP22" i="24"/>
  <c r="CQ22" i="24" s="1"/>
  <c r="DP22" i="24"/>
  <c r="DQ22" i="24" s="1"/>
  <c r="EH22" i="24"/>
  <c r="X23" i="24"/>
  <c r="X24" i="24"/>
  <c r="BB24" i="24"/>
  <c r="BC24" i="24" s="1"/>
  <c r="DJ24" i="24"/>
  <c r="DK24" i="24" s="1"/>
  <c r="CR26" i="24"/>
  <c r="CS26" i="24" s="1"/>
  <c r="DZ26" i="24"/>
  <c r="AV28" i="24"/>
  <c r="AW28" i="24" s="1"/>
  <c r="CL28" i="24"/>
  <c r="CM28" i="24" s="1"/>
  <c r="EB28" i="24"/>
  <c r="EC28" i="24" s="1"/>
  <c r="BH29" i="24"/>
  <c r="BI29" i="24" s="1"/>
  <c r="DZ29" i="24"/>
  <c r="CJ30" i="24"/>
  <c r="AB31" i="24"/>
  <c r="AC31" i="24" s="1"/>
  <c r="BN31" i="24"/>
  <c r="BO31" i="24" s="1"/>
  <c r="DN31" i="24"/>
  <c r="X32" i="24"/>
  <c r="AH32" i="24"/>
  <c r="BN32" i="24"/>
  <c r="BO32" i="24" s="1"/>
  <c r="CX32" i="24"/>
  <c r="CY32" i="24" s="1"/>
  <c r="DZ32" i="24"/>
  <c r="AD34" i="24"/>
  <c r="AE34" i="24" s="1"/>
  <c r="CD34" i="24"/>
  <c r="CE34" i="24" s="1"/>
  <c r="DV34" i="24"/>
  <c r="DW34" i="24" s="1"/>
  <c r="J12" i="24"/>
  <c r="J35" i="24" s="1"/>
  <c r="AD17" i="24"/>
  <c r="AE17" i="24" s="1"/>
  <c r="DB17" i="24"/>
  <c r="DC17" i="24" s="1"/>
  <c r="BL19" i="24"/>
  <c r="BM19" i="24" s="1"/>
  <c r="CP20" i="24"/>
  <c r="DV21" i="24"/>
  <c r="DW21" i="24" s="1"/>
  <c r="AH24" i="24"/>
  <c r="AI24" i="24" s="1"/>
  <c r="BN24" i="24"/>
  <c r="BO24" i="24" s="1"/>
  <c r="EH24" i="24"/>
  <c r="EI24" i="24" s="1"/>
  <c r="AP26" i="24"/>
  <c r="AQ26" i="24" s="1"/>
  <c r="BR26" i="24"/>
  <c r="CX26" i="24"/>
  <c r="CY26" i="24" s="1"/>
  <c r="EF26" i="24"/>
  <c r="AB29" i="24"/>
  <c r="CF29" i="24"/>
  <c r="CG29" i="24" s="1"/>
  <c r="DH30" i="24"/>
  <c r="AZ34" i="24"/>
  <c r="CF34" i="24"/>
  <c r="CG34" i="24" s="1"/>
  <c r="EN11" i="24"/>
  <c r="EO11" i="24" s="1"/>
  <c r="BH14" i="24"/>
  <c r="BI14" i="24" s="1"/>
  <c r="EN14" i="24"/>
  <c r="EO14" i="24" s="1"/>
  <c r="X16" i="24"/>
  <c r="AJ17" i="24"/>
  <c r="AK17" i="24" s="1"/>
  <c r="DP17" i="24"/>
  <c r="DQ17" i="24" s="1"/>
  <c r="DV18" i="24"/>
  <c r="DW18" i="24" s="1"/>
  <c r="BX19" i="24"/>
  <c r="X22" i="24"/>
  <c r="AB22" i="24"/>
  <c r="AN22" i="24"/>
  <c r="AO22" i="24" s="1"/>
  <c r="BH22" i="24"/>
  <c r="BI22" i="24" s="1"/>
  <c r="CD22" i="24"/>
  <c r="DD22" i="24"/>
  <c r="DE22" i="24" s="1"/>
  <c r="AP24" i="24"/>
  <c r="AQ24" i="24" s="1"/>
  <c r="CL24" i="24"/>
  <c r="CM24" i="24" s="1"/>
  <c r="CJ25" i="24"/>
  <c r="AV26" i="24"/>
  <c r="AW26" i="24" s="1"/>
  <c r="BT26" i="24"/>
  <c r="BU26" i="24" s="1"/>
  <c r="DH26" i="24"/>
  <c r="AH28" i="24"/>
  <c r="BL28" i="24"/>
  <c r="DJ28" i="24"/>
  <c r="DK28" i="24" s="1"/>
  <c r="AJ29" i="24"/>
  <c r="AK29" i="24" s="1"/>
  <c r="CJ29" i="24"/>
  <c r="AN30" i="24"/>
  <c r="DP30" i="24"/>
  <c r="DQ30" i="24" s="1"/>
  <c r="AP31" i="24"/>
  <c r="AQ31" i="24" s="1"/>
  <c r="CL31" i="24"/>
  <c r="CM31" i="24" s="1"/>
  <c r="BB32" i="24"/>
  <c r="BC32" i="24" s="1"/>
  <c r="CD32" i="24"/>
  <c r="BF34" i="24"/>
  <c r="BG34" i="24" s="1"/>
  <c r="CX34" i="24"/>
  <c r="CY34" i="24" s="1"/>
  <c r="BB16" i="24"/>
  <c r="BC16" i="24" s="1"/>
  <c r="DH19" i="24"/>
  <c r="DI19" i="24" s="1"/>
  <c r="AZ24" i="24"/>
  <c r="AB26" i="24"/>
  <c r="AC26" i="24" s="1"/>
  <c r="BH26" i="24"/>
  <c r="BI26" i="24" s="1"/>
  <c r="CD26" i="24"/>
  <c r="DP26" i="24"/>
  <c r="DQ26" i="24" s="1"/>
  <c r="AZ29" i="24"/>
  <c r="DT29" i="24"/>
  <c r="AB34" i="24"/>
  <c r="AC34" i="24" s="1"/>
  <c r="BH34" i="24"/>
  <c r="BI34" i="24" s="1"/>
  <c r="DT34" i="24"/>
  <c r="DU34" i="24" s="1"/>
  <c r="W13" i="24"/>
  <c r="X13" i="24" s="1"/>
  <c r="Y13" i="24" s="1"/>
  <c r="G12" i="24"/>
  <c r="G35" i="24" s="1"/>
  <c r="I12" i="24"/>
  <c r="BN12" i="24" s="1"/>
  <c r="BO12" i="24" s="1"/>
  <c r="H11" i="24"/>
  <c r="H10" i="24"/>
  <c r="DN10" i="24" s="1"/>
  <c r="AH12" i="24"/>
  <c r="AI12" i="24" s="1"/>
  <c r="AZ12" i="24"/>
  <c r="BA12" i="24" s="1"/>
  <c r="CD12" i="24"/>
  <c r="CE12" i="24" s="1"/>
  <c r="CV12" i="24"/>
  <c r="CW12" i="24" s="1"/>
  <c r="DJ12" i="24"/>
  <c r="DK12" i="24" s="1"/>
  <c r="DZ12" i="24"/>
  <c r="AN12" i="24"/>
  <c r="AO12" i="24" s="1"/>
  <c r="BB12" i="24"/>
  <c r="BC12" i="24" s="1"/>
  <c r="BR12" i="24"/>
  <c r="BS12" i="24" s="1"/>
  <c r="CJ12" i="24"/>
  <c r="CK12" i="24" s="1"/>
  <c r="CX12" i="24"/>
  <c r="CY12" i="24" s="1"/>
  <c r="DN12" i="24"/>
  <c r="DO12" i="24" s="1"/>
  <c r="EF12" i="24"/>
  <c r="EG12" i="24" s="1"/>
  <c r="AB12" i="24"/>
  <c r="AC12" i="24" s="1"/>
  <c r="AP12" i="24"/>
  <c r="AQ12" i="24" s="1"/>
  <c r="BF12" i="24"/>
  <c r="BG12" i="24" s="1"/>
  <c r="BX12" i="24"/>
  <c r="BY12" i="24" s="1"/>
  <c r="CL12" i="24"/>
  <c r="CM12" i="24" s="1"/>
  <c r="DB12" i="24"/>
  <c r="DC12" i="24" s="1"/>
  <c r="DT12" i="24"/>
  <c r="DU12" i="24" s="1"/>
  <c r="DY12" i="24" s="1"/>
  <c r="EH12" i="24"/>
  <c r="EI12" i="24" s="1"/>
  <c r="AD12" i="24"/>
  <c r="AE12" i="24" s="1"/>
  <c r="AT12" i="24"/>
  <c r="AU12" i="24" s="1"/>
  <c r="BZ12" i="24"/>
  <c r="CA12" i="24" s="1"/>
  <c r="CP12" i="24"/>
  <c r="CQ12" i="24" s="1"/>
  <c r="DH12" i="24"/>
  <c r="DI12" i="24" s="1"/>
  <c r="DV12" i="24"/>
  <c r="DW12" i="24" s="1"/>
  <c r="EL12" i="24"/>
  <c r="EM12" i="24" s="1"/>
  <c r="EQ12" i="24" s="1"/>
  <c r="W10" i="24"/>
  <c r="EH27" i="24"/>
  <c r="EI27" i="24" s="1"/>
  <c r="DJ27" i="24"/>
  <c r="DK27" i="24" s="1"/>
  <c r="CL27" i="24"/>
  <c r="CM27" i="24" s="1"/>
  <c r="BN27" i="24"/>
  <c r="BO27" i="24" s="1"/>
  <c r="AP27" i="24"/>
  <c r="AQ27" i="24" s="1"/>
  <c r="DZ27" i="24"/>
  <c r="DB27" i="24"/>
  <c r="DC27" i="24" s="1"/>
  <c r="CD27" i="24"/>
  <c r="BF27" i="24"/>
  <c r="AH27" i="24"/>
  <c r="CX27" i="24"/>
  <c r="CY27" i="24" s="1"/>
  <c r="BB27" i="24"/>
  <c r="BC27" i="24" s="1"/>
  <c r="DN27" i="24"/>
  <c r="DO27" i="24" s="1"/>
  <c r="BR27" i="24"/>
  <c r="BS27" i="24" s="1"/>
  <c r="X11" i="24"/>
  <c r="AP17" i="24"/>
  <c r="AQ17" i="24" s="1"/>
  <c r="BF17" i="24"/>
  <c r="BG17" i="24" s="1"/>
  <c r="BX17" i="24"/>
  <c r="CP17" i="24"/>
  <c r="CT17" i="24" s="1"/>
  <c r="DH17" i="24"/>
  <c r="DI17" i="24" s="1"/>
  <c r="AV19" i="24"/>
  <c r="AW19" i="24" s="1"/>
  <c r="CR19" i="24"/>
  <c r="CS19" i="24" s="1"/>
  <c r="BG28" i="24"/>
  <c r="X14" i="24"/>
  <c r="EL16" i="24"/>
  <c r="CP16" i="24"/>
  <c r="AD16" i="24"/>
  <c r="AE16" i="24" s="1"/>
  <c r="DV16" i="24"/>
  <c r="DW16" i="24" s="1"/>
  <c r="BF16" i="24"/>
  <c r="BG16" i="24" s="1"/>
  <c r="EN17" i="24"/>
  <c r="EO17" i="24" s="1"/>
  <c r="EH17" i="24"/>
  <c r="EI17" i="24" s="1"/>
  <c r="DV17" i="24"/>
  <c r="DW17" i="24" s="1"/>
  <c r="DD17" i="24"/>
  <c r="DE17" i="24" s="1"/>
  <c r="DG17" i="24" s="1"/>
  <c r="CX17" i="24"/>
  <c r="CY17" i="24" s="1"/>
  <c r="CL17" i="24"/>
  <c r="CM17" i="24" s="1"/>
  <c r="CD17" i="24"/>
  <c r="CE17" i="24" s="1"/>
  <c r="BT17" i="24"/>
  <c r="BU17" i="24" s="1"/>
  <c r="BN17" i="24"/>
  <c r="AV17" i="24"/>
  <c r="AW17" i="24" s="1"/>
  <c r="AN17" i="24"/>
  <c r="AO17" i="24" s="1"/>
  <c r="AS17" i="24" s="1"/>
  <c r="AB17" i="24"/>
  <c r="EL17" i="24"/>
  <c r="EB17" i="24"/>
  <c r="EC17" i="24" s="1"/>
  <c r="DJ17" i="24"/>
  <c r="DK17" i="24" s="1"/>
  <c r="DM17" i="24" s="1"/>
  <c r="CR17" i="24"/>
  <c r="CS17" i="24" s="1"/>
  <c r="CF17" i="24"/>
  <c r="CG17" i="24" s="1"/>
  <c r="BZ17" i="24"/>
  <c r="CA17" i="24" s="1"/>
  <c r="BR17" i="24"/>
  <c r="BS17" i="24" s="1"/>
  <c r="BH17" i="24"/>
  <c r="BI17" i="24" s="1"/>
  <c r="AZ17" i="24"/>
  <c r="BA17" i="24" s="1"/>
  <c r="AT17" i="24"/>
  <c r="AH17" i="24"/>
  <c r="AL17" i="24" s="1"/>
  <c r="BL17" i="24"/>
  <c r="BM17" i="24" s="1"/>
  <c r="CV17" i="24"/>
  <c r="DN17" i="24"/>
  <c r="EF17" i="24"/>
  <c r="EB19" i="24"/>
  <c r="EC19" i="24" s="1"/>
  <c r="DD19" i="24"/>
  <c r="DE19" i="24" s="1"/>
  <c r="CF19" i="24"/>
  <c r="CG19" i="24" s="1"/>
  <c r="BH19" i="24"/>
  <c r="BI19" i="24" s="1"/>
  <c r="AJ19" i="24"/>
  <c r="AK19" i="24" s="1"/>
  <c r="AZ19" i="24"/>
  <c r="CV19" i="24"/>
  <c r="DN20" i="24"/>
  <c r="DO20" i="24" s="1"/>
  <c r="DD20" i="24"/>
  <c r="DE20" i="24" s="1"/>
  <c r="AZ20" i="24"/>
  <c r="AI28" i="24"/>
  <c r="CW28" i="24"/>
  <c r="CZ28" i="24"/>
  <c r="BS31" i="24"/>
  <c r="DV33" i="24"/>
  <c r="DW33" i="24" s="1"/>
  <c r="CX33" i="24"/>
  <c r="CY33" i="24" s="1"/>
  <c r="BZ33" i="24"/>
  <c r="CA33" i="24" s="1"/>
  <c r="BB33" i="24"/>
  <c r="BC33" i="24" s="1"/>
  <c r="AP33" i="24"/>
  <c r="AQ33" i="24" s="1"/>
  <c r="AD33" i="24"/>
  <c r="AE33" i="24" s="1"/>
  <c r="EL33" i="24"/>
  <c r="DN33" i="24"/>
  <c r="CP33" i="24"/>
  <c r="BR33" i="24"/>
  <c r="AZ33" i="24"/>
  <c r="AN33" i="24"/>
  <c r="AO33" i="24" s="1"/>
  <c r="AB33" i="24"/>
  <c r="AV33" i="24"/>
  <c r="K35" i="24"/>
  <c r="C14" i="22" s="1"/>
  <c r="X12" i="24"/>
  <c r="AJ12" i="24"/>
  <c r="AK12" i="24" s="1"/>
  <c r="AV12" i="24"/>
  <c r="AW12" i="24" s="1"/>
  <c r="BH12" i="24"/>
  <c r="BI12" i="24" s="1"/>
  <c r="BT12" i="24"/>
  <c r="CF12" i="24"/>
  <c r="CG12" i="24" s="1"/>
  <c r="CR12" i="24"/>
  <c r="CS12" i="24" s="1"/>
  <c r="DD12" i="24"/>
  <c r="DE12" i="24" s="1"/>
  <c r="DP12" i="24"/>
  <c r="DQ12" i="24" s="1"/>
  <c r="EB12" i="24"/>
  <c r="EC12" i="24" s="1"/>
  <c r="AB14" i="24"/>
  <c r="AC14" i="24" s="1"/>
  <c r="AZ14" i="24"/>
  <c r="BA14" i="24" s="1"/>
  <c r="BX14" i="24"/>
  <c r="BY14" i="24" s="1"/>
  <c r="CV14" i="24"/>
  <c r="CW14" i="24" s="1"/>
  <c r="DT14" i="24"/>
  <c r="DU14" i="24" s="1"/>
  <c r="X15" i="24"/>
  <c r="X18" i="24"/>
  <c r="X21" i="24"/>
  <c r="EN22" i="24"/>
  <c r="EO22" i="24" s="1"/>
  <c r="EF22" i="24"/>
  <c r="EG22" i="24" s="1"/>
  <c r="EK22" i="24" s="1"/>
  <c r="DV22" i="24"/>
  <c r="DW22" i="24" s="1"/>
  <c r="DH22" i="24"/>
  <c r="CX22" i="24"/>
  <c r="CY22" i="24" s="1"/>
  <c r="CJ22" i="24"/>
  <c r="BZ22" i="24"/>
  <c r="CA22" i="24" s="1"/>
  <c r="BL22" i="24"/>
  <c r="BB22" i="24"/>
  <c r="BC22" i="24" s="1"/>
  <c r="AH22" i="24"/>
  <c r="AI22" i="24" s="1"/>
  <c r="AM22" i="24" s="1"/>
  <c r="AT22" i="24"/>
  <c r="AZ22" i="24"/>
  <c r="BN22" i="24"/>
  <c r="BO22" i="24" s="1"/>
  <c r="BV22" i="24"/>
  <c r="CF22" i="24"/>
  <c r="CG22" i="24" s="1"/>
  <c r="CR22" i="24"/>
  <c r="CS22" i="24" s="1"/>
  <c r="CU22" i="24" s="1"/>
  <c r="DB22" i="24"/>
  <c r="DN22" i="24"/>
  <c r="EL22" i="24"/>
  <c r="EL24" i="24"/>
  <c r="EM24" i="24" s="1"/>
  <c r="EB24" i="24"/>
  <c r="EC24" i="24" s="1"/>
  <c r="DD24" i="24"/>
  <c r="DE24" i="24" s="1"/>
  <c r="CF24" i="24"/>
  <c r="CG24" i="24" s="1"/>
  <c r="BH24" i="24"/>
  <c r="BI24" i="24" s="1"/>
  <c r="AV24" i="24"/>
  <c r="AW24" i="24" s="1"/>
  <c r="AN24" i="24"/>
  <c r="AD24" i="24"/>
  <c r="AE24" i="24" s="1"/>
  <c r="DZ24" i="24"/>
  <c r="DB24" i="24"/>
  <c r="CD24" i="24"/>
  <c r="BF24" i="24"/>
  <c r="AT24" i="24"/>
  <c r="AU24" i="24" s="1"/>
  <c r="AJ24" i="24"/>
  <c r="AB24" i="24"/>
  <c r="BX24" i="24"/>
  <c r="DT24" i="24"/>
  <c r="BS26" i="24"/>
  <c r="BV26" i="24"/>
  <c r="AZ28" i="24"/>
  <c r="BN28" i="24"/>
  <c r="BO28" i="24" s="1"/>
  <c r="CF28" i="24"/>
  <c r="CG28" i="24" s="1"/>
  <c r="EL31" i="24"/>
  <c r="EH31" i="24"/>
  <c r="EI31" i="24" s="1"/>
  <c r="DT31" i="24"/>
  <c r="DU31" i="24" s="1"/>
  <c r="DJ31" i="24"/>
  <c r="DK31" i="24" s="1"/>
  <c r="DB31" i="24"/>
  <c r="DC31" i="24" s="1"/>
  <c r="CJ31" i="24"/>
  <c r="BL31" i="24"/>
  <c r="BP31" i="24" s="1"/>
  <c r="BB31" i="24"/>
  <c r="BC31" i="24" s="1"/>
  <c r="AH31" i="24"/>
  <c r="EF31" i="24"/>
  <c r="DH31" i="24"/>
  <c r="DI31" i="24" s="1"/>
  <c r="CX31" i="24"/>
  <c r="CY31" i="24" s="1"/>
  <c r="CD31" i="24"/>
  <c r="CE31" i="24" s="1"/>
  <c r="BT31" i="24"/>
  <c r="BU31" i="24" s="1"/>
  <c r="AV31" i="24"/>
  <c r="AW31" i="24" s="1"/>
  <c r="BF31" i="24"/>
  <c r="BX31" i="24"/>
  <c r="BY31" i="24" s="1"/>
  <c r="DD31" i="24"/>
  <c r="DE31" i="24" s="1"/>
  <c r="AH33" i="24"/>
  <c r="AI33" i="24" s="1"/>
  <c r="BN33" i="24"/>
  <c r="BO33" i="24" s="1"/>
  <c r="DJ33" i="24"/>
  <c r="DK33" i="24" s="1"/>
  <c r="BA34" i="24"/>
  <c r="BL14" i="24"/>
  <c r="BM14" i="24" s="1"/>
  <c r="CR14" i="24"/>
  <c r="CS14" i="24" s="1"/>
  <c r="X17" i="24"/>
  <c r="EN25" i="24"/>
  <c r="EO25" i="24" s="1"/>
  <c r="BT25" i="24"/>
  <c r="BU25" i="24" s="1"/>
  <c r="EF25" i="24"/>
  <c r="AN25" i="24"/>
  <c r="EH28" i="24"/>
  <c r="EI28" i="24" s="1"/>
  <c r="DP28" i="24"/>
  <c r="DQ28" i="24" s="1"/>
  <c r="DH28" i="24"/>
  <c r="DB28" i="24"/>
  <c r="CR28" i="24"/>
  <c r="CS28" i="24" s="1"/>
  <c r="CJ28" i="24"/>
  <c r="CK28" i="24" s="1"/>
  <c r="CO28" i="24" s="1"/>
  <c r="CD28" i="24"/>
  <c r="BR28" i="24"/>
  <c r="BS28" i="24" s="1"/>
  <c r="BW28" i="24" s="1"/>
  <c r="AT28" i="24"/>
  <c r="AD28" i="24"/>
  <c r="AE28" i="24" s="1"/>
  <c r="EN28" i="24"/>
  <c r="EO28" i="24" s="1"/>
  <c r="EF28" i="24"/>
  <c r="EJ28" i="24" s="1"/>
  <c r="DZ28" i="24"/>
  <c r="DN28" i="24"/>
  <c r="DO28" i="24" s="1"/>
  <c r="DS28" i="24" s="1"/>
  <c r="CP28" i="24"/>
  <c r="BZ28" i="24"/>
  <c r="CB28" i="24" s="1"/>
  <c r="BH28" i="24"/>
  <c r="BI28" i="24" s="1"/>
  <c r="BB28" i="24"/>
  <c r="BC28" i="24" s="1"/>
  <c r="AJ28" i="24"/>
  <c r="AK28" i="24" s="1"/>
  <c r="AB28" i="24"/>
  <c r="AC28" i="24" s="1"/>
  <c r="X28" i="24"/>
  <c r="AP28" i="24"/>
  <c r="AQ28" i="24" s="1"/>
  <c r="BX28" i="24"/>
  <c r="BY28" i="24" s="1"/>
  <c r="DD28" i="24"/>
  <c r="DE28" i="24" s="1"/>
  <c r="DV28" i="24"/>
  <c r="EL28" i="24"/>
  <c r="EM28" i="24" s="1"/>
  <c r="EQ28" i="24" s="1"/>
  <c r="DO31" i="24"/>
  <c r="DR31" i="24"/>
  <c r="AT33" i="24"/>
  <c r="AU33" i="24" s="1"/>
  <c r="CD33" i="24"/>
  <c r="CE33" i="24" s="1"/>
  <c r="DZ33" i="24"/>
  <c r="EA33" i="24" s="1"/>
  <c r="BK34" i="24"/>
  <c r="AH26" i="24"/>
  <c r="BB26" i="24"/>
  <c r="BC26" i="24" s="1"/>
  <c r="BL26" i="24"/>
  <c r="CJ26" i="24"/>
  <c r="CK26" i="24" s="1"/>
  <c r="DB26" i="24"/>
  <c r="DJ26" i="24"/>
  <c r="DK26" i="24" s="1"/>
  <c r="DT26" i="24"/>
  <c r="DU26" i="24" s="1"/>
  <c r="EH26" i="24"/>
  <c r="EI26" i="24" s="1"/>
  <c r="X27" i="24"/>
  <c r="AP29" i="24"/>
  <c r="AQ29" i="24" s="1"/>
  <c r="BZ29" i="24"/>
  <c r="CA29" i="24" s="1"/>
  <c r="DB29" i="24"/>
  <c r="DC29" i="24" s="1"/>
  <c r="BT30" i="24"/>
  <c r="BU30" i="24" s="1"/>
  <c r="X33" i="24"/>
  <c r="AH34" i="24"/>
  <c r="AI34" i="24" s="1"/>
  <c r="BB34" i="24"/>
  <c r="BC34" i="24" s="1"/>
  <c r="BX34" i="24"/>
  <c r="BY34" i="24" s="1"/>
  <c r="DB34" i="24"/>
  <c r="DC34" i="24" s="1"/>
  <c r="DZ34" i="24"/>
  <c r="EA34" i="24" s="1"/>
  <c r="AN26" i="24"/>
  <c r="BF26" i="24"/>
  <c r="BG26" i="24" s="1"/>
  <c r="BK26" i="24" s="1"/>
  <c r="BN26" i="24"/>
  <c r="BO26" i="24" s="1"/>
  <c r="BX26" i="24"/>
  <c r="BY26" i="24" s="1"/>
  <c r="CL26" i="24"/>
  <c r="CM26" i="24" s="1"/>
  <c r="DD26" i="24"/>
  <c r="DE26" i="24" s="1"/>
  <c r="DN26" i="24"/>
  <c r="EN26" i="24"/>
  <c r="X29" i="24"/>
  <c r="AT29" i="24"/>
  <c r="AU29" i="24" s="1"/>
  <c r="CD29" i="24"/>
  <c r="DJ29" i="24"/>
  <c r="DK29" i="24" s="1"/>
  <c r="AJ34" i="24"/>
  <c r="AK34" i="24" s="1"/>
  <c r="BZ34" i="24"/>
  <c r="CA34" i="24" s="1"/>
  <c r="CC34" i="24" s="1"/>
  <c r="CV34" i="24"/>
  <c r="DD34" i="24"/>
  <c r="DE34" i="24" s="1"/>
  <c r="EB34" i="24"/>
  <c r="EC34" i="24" s="1"/>
  <c r="AN10" i="24"/>
  <c r="AO10" i="24" s="1"/>
  <c r="AZ10" i="24"/>
  <c r="BA10" i="24" s="1"/>
  <c r="BX10" i="24"/>
  <c r="BY10" i="24" s="1"/>
  <c r="CJ10" i="24"/>
  <c r="CK10" i="24" s="1"/>
  <c r="DH10" i="24"/>
  <c r="DT10" i="24"/>
  <c r="DU10" i="24" s="1"/>
  <c r="AH10" i="24"/>
  <c r="AT10" i="24"/>
  <c r="BF10" i="24"/>
  <c r="BR10" i="24"/>
  <c r="CD10" i="24"/>
  <c r="CP10" i="24"/>
  <c r="DB10" i="24"/>
  <c r="DZ10" i="24"/>
  <c r="EL10" i="24"/>
  <c r="EM10" i="24" s="1"/>
  <c r="AJ10" i="24"/>
  <c r="AV10" i="24"/>
  <c r="BH10" i="24"/>
  <c r="BT10" i="24"/>
  <c r="CF10" i="24"/>
  <c r="CR10" i="24"/>
  <c r="DD10" i="24"/>
  <c r="DE10" i="24" s="1"/>
  <c r="DP10" i="24"/>
  <c r="EB10" i="24"/>
  <c r="EN10" i="24"/>
  <c r="AB10" i="24"/>
  <c r="AC10" i="24" s="1"/>
  <c r="BL10" i="24"/>
  <c r="BM10" i="24" s="1"/>
  <c r="CV10" i="24"/>
  <c r="CW10" i="24" s="1"/>
  <c r="EF10" i="24"/>
  <c r="EG10" i="24" s="1"/>
  <c r="AD10" i="24"/>
  <c r="AE10" i="24" s="1"/>
  <c r="AP10" i="24"/>
  <c r="BB10" i="24"/>
  <c r="BC10" i="24" s="1"/>
  <c r="BN10" i="24"/>
  <c r="BZ10" i="24"/>
  <c r="CA10" i="24" s="1"/>
  <c r="CL10" i="24"/>
  <c r="CX10" i="24"/>
  <c r="DJ10" i="24"/>
  <c r="DV10" i="24"/>
  <c r="DW10" i="24" s="1"/>
  <c r="EM16" i="24"/>
  <c r="V35" i="24"/>
  <c r="EH13" i="24"/>
  <c r="EI13" i="24" s="1"/>
  <c r="EB13" i="24"/>
  <c r="EC13" i="24" s="1"/>
  <c r="DB13" i="24"/>
  <c r="CV13" i="24"/>
  <c r="CL13" i="24"/>
  <c r="CM13" i="24" s="1"/>
  <c r="CF13" i="24"/>
  <c r="CG13" i="24" s="1"/>
  <c r="BH13" i="24"/>
  <c r="BI13" i="24" s="1"/>
  <c r="CD13" i="24"/>
  <c r="CR13" i="24"/>
  <c r="CS13" i="24" s="1"/>
  <c r="DT13" i="24"/>
  <c r="CR15" i="24"/>
  <c r="CS15" i="24" s="1"/>
  <c r="DT15" i="24"/>
  <c r="EB15" i="24"/>
  <c r="EC15" i="24" s="1"/>
  <c r="I35" i="24"/>
  <c r="M35" i="24"/>
  <c r="G14" i="22" s="1"/>
  <c r="AJ13" i="24"/>
  <c r="AK13" i="24" s="1"/>
  <c r="AP13" i="24"/>
  <c r="AQ13" i="24" s="1"/>
  <c r="AZ13" i="24"/>
  <c r="BF13" i="24"/>
  <c r="BL13" i="24"/>
  <c r="BZ13" i="24"/>
  <c r="CA13" i="24" s="1"/>
  <c r="DJ13" i="24"/>
  <c r="DK13" i="24" s="1"/>
  <c r="DP13" i="24"/>
  <c r="DQ13" i="24" s="1"/>
  <c r="EL13" i="24"/>
  <c r="AB15" i="24"/>
  <c r="AJ15" i="24"/>
  <c r="AK15" i="24" s="1"/>
  <c r="AP15" i="24"/>
  <c r="AQ15" i="24" s="1"/>
  <c r="BL15" i="24"/>
  <c r="BR15" i="24"/>
  <c r="BZ15" i="24"/>
  <c r="CA15" i="24" s="1"/>
  <c r="CV15" i="24"/>
  <c r="DB15" i="24"/>
  <c r="EL15" i="24"/>
  <c r="AR17" i="24"/>
  <c r="DL17" i="24"/>
  <c r="ED17" i="24"/>
  <c r="EH18" i="24"/>
  <c r="EI18" i="24" s="1"/>
  <c r="EB18" i="24"/>
  <c r="EC18" i="24" s="1"/>
  <c r="DB18" i="24"/>
  <c r="CV18" i="24"/>
  <c r="CL18" i="24"/>
  <c r="CM18" i="24" s="1"/>
  <c r="CF18" i="24"/>
  <c r="CG18" i="24" s="1"/>
  <c r="BR18" i="24"/>
  <c r="BN18" i="24"/>
  <c r="BO18" i="24" s="1"/>
  <c r="BF18" i="24"/>
  <c r="BB18" i="24"/>
  <c r="BC18" i="24" s="1"/>
  <c r="AT18" i="24"/>
  <c r="AP18" i="24"/>
  <c r="AQ18" i="24" s="1"/>
  <c r="AH18" i="24"/>
  <c r="AD18" i="24"/>
  <c r="AE18" i="24" s="1"/>
  <c r="DT18" i="24"/>
  <c r="DN18" i="24"/>
  <c r="CR18" i="24"/>
  <c r="CS18" i="24" s="1"/>
  <c r="CJ18" i="24"/>
  <c r="CD18" i="24"/>
  <c r="EL18" i="24"/>
  <c r="DJ18" i="24"/>
  <c r="DK18" i="24" s="1"/>
  <c r="CP18" i="24"/>
  <c r="BX18" i="24"/>
  <c r="BL18" i="24"/>
  <c r="AV18" i="24"/>
  <c r="AW18" i="24" s="1"/>
  <c r="DZ18" i="24"/>
  <c r="DP18" i="24"/>
  <c r="DQ18" i="24" s="1"/>
  <c r="DH18" i="24"/>
  <c r="CX18" i="24"/>
  <c r="CY18" i="24" s="1"/>
  <c r="AZ18" i="24"/>
  <c r="AJ18" i="24"/>
  <c r="AK18" i="24" s="1"/>
  <c r="BZ18" i="24"/>
  <c r="CA18" i="24" s="1"/>
  <c r="BA20" i="24"/>
  <c r="AL22" i="24"/>
  <c r="BY24" i="24"/>
  <c r="CK25" i="24"/>
  <c r="AO28" i="24"/>
  <c r="EA29" i="24"/>
  <c r="AD11" i="24"/>
  <c r="AE11" i="24" s="1"/>
  <c r="AH11" i="24"/>
  <c r="AP11" i="24"/>
  <c r="AQ11" i="24" s="1"/>
  <c r="AT11" i="24"/>
  <c r="BB11" i="24"/>
  <c r="BC11" i="24" s="1"/>
  <c r="BF11" i="24"/>
  <c r="BN11" i="24"/>
  <c r="BO11" i="24" s="1"/>
  <c r="BR11" i="24"/>
  <c r="BZ11" i="24"/>
  <c r="CA11" i="24" s="1"/>
  <c r="CD11" i="24"/>
  <c r="CL11" i="24"/>
  <c r="CM11" i="24" s="1"/>
  <c r="CP11" i="24"/>
  <c r="CX11" i="24"/>
  <c r="CY11" i="24" s="1"/>
  <c r="DB11" i="24"/>
  <c r="DJ11" i="24"/>
  <c r="DK11" i="24" s="1"/>
  <c r="DN11" i="24"/>
  <c r="DV11" i="24"/>
  <c r="DW11" i="24" s="1"/>
  <c r="DZ11" i="24"/>
  <c r="EH11" i="24"/>
  <c r="EI11" i="24" s="1"/>
  <c r="EL11" i="24"/>
  <c r="AB13" i="24"/>
  <c r="AV13" i="24"/>
  <c r="AW13" i="24" s="1"/>
  <c r="BB13" i="24"/>
  <c r="BC13" i="24" s="1"/>
  <c r="BN13" i="24"/>
  <c r="BO13" i="24" s="1"/>
  <c r="BT13" i="24"/>
  <c r="BU13" i="24" s="1"/>
  <c r="CP13" i="24"/>
  <c r="CX13" i="24"/>
  <c r="CY13" i="24" s="1"/>
  <c r="DD13" i="24"/>
  <c r="DE13" i="24" s="1"/>
  <c r="DZ13" i="24"/>
  <c r="EF13" i="24"/>
  <c r="EN13" i="24"/>
  <c r="EO13" i="24" s="1"/>
  <c r="AD15" i="24"/>
  <c r="AE15" i="24" s="1"/>
  <c r="AZ15" i="24"/>
  <c r="BF15" i="24"/>
  <c r="CP15" i="24"/>
  <c r="DD15" i="24"/>
  <c r="DE15" i="24" s="1"/>
  <c r="AP16" i="24"/>
  <c r="AQ16" i="24" s="1"/>
  <c r="BR16" i="24"/>
  <c r="BZ16" i="24"/>
  <c r="CA16" i="24" s="1"/>
  <c r="DB16" i="24"/>
  <c r="BV17" i="24"/>
  <c r="CO17" i="24"/>
  <c r="DU17" i="24"/>
  <c r="DX17" i="24"/>
  <c r="EA17" i="24"/>
  <c r="EF18" i="24"/>
  <c r="EN21" i="24"/>
  <c r="EO21" i="24" s="1"/>
  <c r="EF21" i="24"/>
  <c r="EB21" i="24"/>
  <c r="EC21" i="24" s="1"/>
  <c r="DT21" i="24"/>
  <c r="DP21" i="24"/>
  <c r="DQ21" i="24" s="1"/>
  <c r="DH21" i="24"/>
  <c r="DD21" i="24"/>
  <c r="DE21" i="24" s="1"/>
  <c r="CV21" i="24"/>
  <c r="CR21" i="24"/>
  <c r="CS21" i="24" s="1"/>
  <c r="CJ21" i="24"/>
  <c r="CF21" i="24"/>
  <c r="CG21" i="24" s="1"/>
  <c r="BX21" i="24"/>
  <c r="BT21" i="24"/>
  <c r="BU21" i="24" s="1"/>
  <c r="BL21" i="24"/>
  <c r="BH21" i="24"/>
  <c r="BI21" i="24" s="1"/>
  <c r="AZ21" i="24"/>
  <c r="AV21" i="24"/>
  <c r="AW21" i="24" s="1"/>
  <c r="AN21" i="24"/>
  <c r="AJ21" i="24"/>
  <c r="AK21" i="24" s="1"/>
  <c r="AB21" i="24"/>
  <c r="EH21" i="24"/>
  <c r="EI21" i="24" s="1"/>
  <c r="DB21" i="24"/>
  <c r="CL21" i="24"/>
  <c r="CM21" i="24" s="1"/>
  <c r="BF21" i="24"/>
  <c r="AP21" i="24"/>
  <c r="AQ21" i="24" s="1"/>
  <c r="DZ21" i="24"/>
  <c r="DJ21" i="24"/>
  <c r="DK21" i="24" s="1"/>
  <c r="CD21" i="24"/>
  <c r="BN21" i="24"/>
  <c r="BO21" i="24" s="1"/>
  <c r="AH21" i="24"/>
  <c r="CX21" i="24"/>
  <c r="CY21" i="24" s="1"/>
  <c r="BR21" i="24"/>
  <c r="DN21" i="24"/>
  <c r="AT21" i="24"/>
  <c r="EL21" i="24"/>
  <c r="AD21" i="24"/>
  <c r="AE21" i="24" s="1"/>
  <c r="BZ21" i="24"/>
  <c r="CA21" i="24" s="1"/>
  <c r="CW22" i="24"/>
  <c r="DA22" i="24" s="1"/>
  <c r="EN23" i="24"/>
  <c r="EO23" i="24" s="1"/>
  <c r="EF23" i="24"/>
  <c r="EB23" i="24"/>
  <c r="EC23" i="24" s="1"/>
  <c r="DT23" i="24"/>
  <c r="DP23" i="24"/>
  <c r="DQ23" i="24" s="1"/>
  <c r="DH23" i="24"/>
  <c r="DD23" i="24"/>
  <c r="DE23" i="24" s="1"/>
  <c r="CV23" i="24"/>
  <c r="CR23" i="24"/>
  <c r="CS23" i="24" s="1"/>
  <c r="CJ23" i="24"/>
  <c r="CF23" i="24"/>
  <c r="CG23" i="24" s="1"/>
  <c r="BX23" i="24"/>
  <c r="BT23" i="24"/>
  <c r="BU23" i="24" s="1"/>
  <c r="BL23" i="24"/>
  <c r="EL23" i="24"/>
  <c r="EH23" i="24"/>
  <c r="EI23" i="24" s="1"/>
  <c r="DZ23" i="24"/>
  <c r="DV23" i="24"/>
  <c r="DW23" i="24" s="1"/>
  <c r="DN23" i="24"/>
  <c r="DJ23" i="24"/>
  <c r="DK23" i="24" s="1"/>
  <c r="DB23" i="24"/>
  <c r="CX23" i="24"/>
  <c r="CY23" i="24" s="1"/>
  <c r="CP23" i="24"/>
  <c r="CL23" i="24"/>
  <c r="CM23" i="24" s="1"/>
  <c r="CD23" i="24"/>
  <c r="BZ23" i="24"/>
  <c r="CA23" i="24" s="1"/>
  <c r="BR23" i="24"/>
  <c r="BN23" i="24"/>
  <c r="BO23" i="24" s="1"/>
  <c r="BF23" i="24"/>
  <c r="BB23" i="24"/>
  <c r="BC23" i="24" s="1"/>
  <c r="AT23" i="24"/>
  <c r="AP23" i="24"/>
  <c r="AQ23" i="24" s="1"/>
  <c r="AH23" i="24"/>
  <c r="AD23" i="24"/>
  <c r="AE23" i="24" s="1"/>
  <c r="BH23" i="24"/>
  <c r="BI23" i="24" s="1"/>
  <c r="AB23" i="24"/>
  <c r="AZ23" i="24"/>
  <c r="AJ23" i="24"/>
  <c r="AK23" i="24" s="1"/>
  <c r="AN23" i="24"/>
  <c r="AV23" i="24"/>
  <c r="AW23" i="24" s="1"/>
  <c r="EG25" i="24"/>
  <c r="DX12" i="24"/>
  <c r="AH13" i="24"/>
  <c r="CJ13" i="24"/>
  <c r="DN13" i="24"/>
  <c r="EF15" i="24"/>
  <c r="DZ15" i="24"/>
  <c r="DP15" i="24"/>
  <c r="DQ15" i="24" s="1"/>
  <c r="DJ15" i="24"/>
  <c r="DK15" i="24" s="1"/>
  <c r="CJ15" i="24"/>
  <c r="CD15" i="24"/>
  <c r="BT15" i="24"/>
  <c r="BU15" i="24" s="1"/>
  <c r="BN15" i="24"/>
  <c r="BO15" i="24" s="1"/>
  <c r="AN15" i="24"/>
  <c r="AH15" i="24"/>
  <c r="AT15" i="24"/>
  <c r="BH15" i="24"/>
  <c r="BI15" i="24" s="1"/>
  <c r="CX15" i="24"/>
  <c r="CY15" i="24" s="1"/>
  <c r="EH15" i="24"/>
  <c r="EI15" i="24" s="1"/>
  <c r="BY17" i="24"/>
  <c r="CB17" i="24"/>
  <c r="CQ20" i="24"/>
  <c r="DU20" i="24"/>
  <c r="CE26" i="24"/>
  <c r="EG26" i="24"/>
  <c r="EG28" i="24"/>
  <c r="EK28" i="24" s="1"/>
  <c r="BA29" i="24"/>
  <c r="L35" i="24"/>
  <c r="E14" i="22" s="1"/>
  <c r="EI10" i="24"/>
  <c r="AB11" i="24"/>
  <c r="AJ11" i="24"/>
  <c r="AK11" i="24" s="1"/>
  <c r="AN11" i="24"/>
  <c r="AV11" i="24"/>
  <c r="AW11" i="24" s="1"/>
  <c r="AZ11" i="24"/>
  <c r="BH11" i="24"/>
  <c r="BI11" i="24" s="1"/>
  <c r="BL11" i="24"/>
  <c r="BT11" i="24"/>
  <c r="BU11" i="24" s="1"/>
  <c r="BX11" i="24"/>
  <c r="CF11" i="24"/>
  <c r="CG11" i="24" s="1"/>
  <c r="CJ11" i="24"/>
  <c r="CR11" i="24"/>
  <c r="CS11" i="24" s="1"/>
  <c r="CV11" i="24"/>
  <c r="DD11" i="24"/>
  <c r="DE11" i="24" s="1"/>
  <c r="DH11" i="24"/>
  <c r="DP11" i="24"/>
  <c r="DQ11" i="24" s="1"/>
  <c r="DT11" i="24"/>
  <c r="EB11" i="24"/>
  <c r="EC11" i="24" s="1"/>
  <c r="EF11" i="24"/>
  <c r="AD13" i="24"/>
  <c r="AE13" i="24" s="1"/>
  <c r="AN13" i="24"/>
  <c r="AT13" i="24"/>
  <c r="BR13" i="24"/>
  <c r="BX13" i="24"/>
  <c r="DH13" i="24"/>
  <c r="DV13" i="24"/>
  <c r="DW13" i="24" s="1"/>
  <c r="AV15" i="24"/>
  <c r="AW15" i="24" s="1"/>
  <c r="BB15" i="24"/>
  <c r="BC15" i="24" s="1"/>
  <c r="BX15" i="24"/>
  <c r="CF15" i="24"/>
  <c r="CG15" i="24" s="1"/>
  <c r="CL15" i="24"/>
  <c r="CM15" i="24" s="1"/>
  <c r="DH15" i="24"/>
  <c r="DN15" i="24"/>
  <c r="DV15" i="24"/>
  <c r="DW15" i="24" s="1"/>
  <c r="EN16" i="24"/>
  <c r="EO16" i="24" s="1"/>
  <c r="EF16" i="24"/>
  <c r="EB16" i="24"/>
  <c r="EC16" i="24" s="1"/>
  <c r="DT16" i="24"/>
  <c r="DP16" i="24"/>
  <c r="DH16" i="24"/>
  <c r="DD16" i="24"/>
  <c r="DE16" i="24" s="1"/>
  <c r="CV16" i="24"/>
  <c r="CR16" i="24"/>
  <c r="CS16" i="24" s="1"/>
  <c r="CJ16" i="24"/>
  <c r="CF16" i="24"/>
  <c r="CG16" i="24" s="1"/>
  <c r="BX16" i="24"/>
  <c r="BT16" i="24"/>
  <c r="BU16" i="24" s="1"/>
  <c r="BL16" i="24"/>
  <c r="BH16" i="24"/>
  <c r="BI16" i="24" s="1"/>
  <c r="AZ16" i="24"/>
  <c r="AV16" i="24"/>
  <c r="AW16" i="24" s="1"/>
  <c r="AN16" i="24"/>
  <c r="AJ16" i="24"/>
  <c r="AK16" i="24" s="1"/>
  <c r="AB16" i="24"/>
  <c r="DZ16" i="24"/>
  <c r="DJ16" i="24"/>
  <c r="DK16" i="24" s="1"/>
  <c r="CD16" i="24"/>
  <c r="BN16" i="24"/>
  <c r="BO16" i="24" s="1"/>
  <c r="AH16" i="24"/>
  <c r="AT16" i="24"/>
  <c r="CQ16" i="24"/>
  <c r="CX16" i="24"/>
  <c r="CY16" i="24" s="1"/>
  <c r="EH16" i="24"/>
  <c r="EI16" i="24" s="1"/>
  <c r="AC17" i="24"/>
  <c r="AF17" i="24"/>
  <c r="CN17" i="24"/>
  <c r="DF17" i="24"/>
  <c r="AC18" i="24"/>
  <c r="AG18" i="24" s="1"/>
  <c r="AN18" i="24"/>
  <c r="BT18" i="24"/>
  <c r="BU18" i="24" s="1"/>
  <c r="DD18" i="24"/>
  <c r="DE18" i="24" s="1"/>
  <c r="AC19" i="24"/>
  <c r="EN20" i="24"/>
  <c r="EO20" i="24" s="1"/>
  <c r="EH20" i="24"/>
  <c r="EI20" i="24" s="1"/>
  <c r="DH20" i="24"/>
  <c r="DB20" i="24"/>
  <c r="CR20" i="24"/>
  <c r="CS20" i="24" s="1"/>
  <c r="CL20" i="24"/>
  <c r="CM20" i="24" s="1"/>
  <c r="BL20" i="24"/>
  <c r="BF20" i="24"/>
  <c r="AV20" i="24"/>
  <c r="AW20" i="24" s="1"/>
  <c r="AP20" i="24"/>
  <c r="AQ20" i="24" s="1"/>
  <c r="EF20" i="24"/>
  <c r="DZ20" i="24"/>
  <c r="DP20" i="24"/>
  <c r="DQ20" i="24" s="1"/>
  <c r="DJ20" i="24"/>
  <c r="DK20" i="24" s="1"/>
  <c r="CJ20" i="24"/>
  <c r="CD20" i="24"/>
  <c r="BT20" i="24"/>
  <c r="BU20" i="24" s="1"/>
  <c r="BN20" i="24"/>
  <c r="BO20" i="24" s="1"/>
  <c r="AN20" i="24"/>
  <c r="AH20" i="24"/>
  <c r="EL20" i="24"/>
  <c r="EB20" i="24"/>
  <c r="EC20" i="24" s="1"/>
  <c r="CV20" i="24"/>
  <c r="BZ20" i="24"/>
  <c r="CA20" i="24" s="1"/>
  <c r="AT20" i="24"/>
  <c r="AJ20" i="24"/>
  <c r="AK20" i="24" s="1"/>
  <c r="CX20" i="24"/>
  <c r="CY20" i="24" s="1"/>
  <c r="BH20" i="24"/>
  <c r="BI20" i="24" s="1"/>
  <c r="AD20" i="24"/>
  <c r="AE20" i="24" s="1"/>
  <c r="DV20" i="24"/>
  <c r="DW20" i="24" s="1"/>
  <c r="CF20" i="24"/>
  <c r="CG20" i="24" s="1"/>
  <c r="BR20" i="24"/>
  <c r="BB20" i="24"/>
  <c r="BC20" i="24" s="1"/>
  <c r="AB20" i="24"/>
  <c r="BX20" i="24"/>
  <c r="CQ21" i="24"/>
  <c r="CU21" i="24" s="1"/>
  <c r="AQ22" i="24"/>
  <c r="AR22" i="24"/>
  <c r="BA24" i="24"/>
  <c r="BE24" i="24" s="1"/>
  <c r="BD24" i="24"/>
  <c r="DU24" i="24"/>
  <c r="AR26" i="24"/>
  <c r="AO26" i="24"/>
  <c r="AS26" i="24" s="1"/>
  <c r="CN28" i="24"/>
  <c r="EL14" i="24"/>
  <c r="EH14" i="24"/>
  <c r="EI14" i="24" s="1"/>
  <c r="DZ14" i="24"/>
  <c r="DV14" i="24"/>
  <c r="DN14" i="24"/>
  <c r="DJ14" i="24"/>
  <c r="DK14" i="24" s="1"/>
  <c r="DB14" i="24"/>
  <c r="CX14" i="24"/>
  <c r="CY14" i="24" s="1"/>
  <c r="CP14" i="24"/>
  <c r="CL14" i="24"/>
  <c r="CM14" i="24" s="1"/>
  <c r="CD14" i="24"/>
  <c r="BZ14" i="24"/>
  <c r="CA14" i="24" s="1"/>
  <c r="CC14" i="24" s="1"/>
  <c r="BR14" i="24"/>
  <c r="BN14" i="24"/>
  <c r="BO14" i="24" s="1"/>
  <c r="BQ14" i="24" s="1"/>
  <c r="BF14" i="24"/>
  <c r="BB14" i="24"/>
  <c r="BC14" i="24" s="1"/>
  <c r="AT14" i="24"/>
  <c r="AP14" i="24"/>
  <c r="AQ14" i="24" s="1"/>
  <c r="AH14" i="24"/>
  <c r="AD14" i="24"/>
  <c r="AE14" i="24" s="1"/>
  <c r="AN14" i="24"/>
  <c r="BT14" i="24"/>
  <c r="BU14" i="24" s="1"/>
  <c r="CJ14" i="24"/>
  <c r="DP14" i="24"/>
  <c r="DQ14" i="24" s="1"/>
  <c r="EF14" i="24"/>
  <c r="BA19" i="24"/>
  <c r="BY19" i="24"/>
  <c r="BA22" i="24"/>
  <c r="BE22" i="24" s="1"/>
  <c r="CE22" i="24"/>
  <c r="CI22" i="24" s="1"/>
  <c r="CH22" i="24"/>
  <c r="CE24" i="24"/>
  <c r="CI24" i="24" s="1"/>
  <c r="EA24" i="24"/>
  <c r="EE24" i="24" s="1"/>
  <c r="AO25" i="24"/>
  <c r="BJ26" i="24"/>
  <c r="DC26" i="24"/>
  <c r="DF26" i="24"/>
  <c r="EG31" i="24"/>
  <c r="EK31" i="24" s="1"/>
  <c r="AC33" i="24"/>
  <c r="AG33" i="24" s="1"/>
  <c r="CW19" i="24"/>
  <c r="DU19" i="24"/>
  <c r="BY22" i="24"/>
  <c r="CC22" i="24" s="1"/>
  <c r="DF22" i="24"/>
  <c r="DC22" i="24"/>
  <c r="DG22" i="24" s="1"/>
  <c r="EA22" i="24"/>
  <c r="EE22" i="24" s="1"/>
  <c r="ED22" i="24"/>
  <c r="EI22" i="24"/>
  <c r="EJ22" i="24"/>
  <c r="AI26" i="24"/>
  <c r="CK29" i="24"/>
  <c r="AR31" i="24"/>
  <c r="AO31" i="24"/>
  <c r="AS31" i="24" s="1"/>
  <c r="AC22" i="24"/>
  <c r="AG22" i="24" s="1"/>
  <c r="AF22" i="24"/>
  <c r="BJ22" i="24"/>
  <c r="BG22" i="24"/>
  <c r="DU22" i="24"/>
  <c r="DX22" i="24"/>
  <c r="AK24" i="24"/>
  <c r="AM24" i="24" s="1"/>
  <c r="AL24" i="24"/>
  <c r="EA26" i="24"/>
  <c r="CH29" i="24"/>
  <c r="CE29" i="24"/>
  <c r="CI29" i="24" s="1"/>
  <c r="BG31" i="24"/>
  <c r="BK31" i="24" s="1"/>
  <c r="BJ31" i="24"/>
  <c r="BS33" i="24"/>
  <c r="BV28" i="24"/>
  <c r="DR28" i="24"/>
  <c r="DW28" i="24"/>
  <c r="DY28" i="24" s="1"/>
  <c r="DX28" i="24"/>
  <c r="AC29" i="24"/>
  <c r="EL19" i="24"/>
  <c r="EH19" i="24"/>
  <c r="EI19" i="24" s="1"/>
  <c r="DZ19" i="24"/>
  <c r="DV19" i="24"/>
  <c r="DW19" i="24" s="1"/>
  <c r="DN19" i="24"/>
  <c r="DJ19" i="24"/>
  <c r="DB19" i="24"/>
  <c r="CX19" i="24"/>
  <c r="CY19" i="24" s="1"/>
  <c r="CP19" i="24"/>
  <c r="CL19" i="24"/>
  <c r="CM19" i="24" s="1"/>
  <c r="CD19" i="24"/>
  <c r="BZ19" i="24"/>
  <c r="CA19" i="24" s="1"/>
  <c r="BR19" i="24"/>
  <c r="BN19" i="24"/>
  <c r="BF19" i="24"/>
  <c r="BB19" i="24"/>
  <c r="BC19" i="24" s="1"/>
  <c r="AT19" i="24"/>
  <c r="AP19" i="24"/>
  <c r="AQ19" i="24" s="1"/>
  <c r="AH19" i="24"/>
  <c r="AD19" i="24"/>
  <c r="AE19" i="24" s="1"/>
  <c r="AN19" i="24"/>
  <c r="BT19" i="24"/>
  <c r="BU19" i="24" s="1"/>
  <c r="CJ19" i="24"/>
  <c r="DP19" i="24"/>
  <c r="DQ19" i="24" s="1"/>
  <c r="EF19" i="24"/>
  <c r="AX24" i="24"/>
  <c r="BG24" i="24"/>
  <c r="BK24" i="24" s="1"/>
  <c r="CW24" i="24"/>
  <c r="AV25" i="24"/>
  <c r="AW25" i="24" s="1"/>
  <c r="DH25" i="24"/>
  <c r="BM26" i="24"/>
  <c r="BQ26" i="24" s="1"/>
  <c r="BG27" i="24"/>
  <c r="BM28" i="24"/>
  <c r="BQ28" i="24" s="1"/>
  <c r="CQ28" i="24"/>
  <c r="CU28" i="24" s="1"/>
  <c r="CT28" i="24"/>
  <c r="AO30" i="24"/>
  <c r="EG30" i="24"/>
  <c r="AI31" i="24"/>
  <c r="DF31" i="24"/>
  <c r="DF24" i="24"/>
  <c r="DC24" i="24"/>
  <c r="EL25" i="24"/>
  <c r="EH25" i="24"/>
  <c r="EI25" i="24" s="1"/>
  <c r="DZ25" i="24"/>
  <c r="DV25" i="24"/>
  <c r="DW25" i="24" s="1"/>
  <c r="DN25" i="24"/>
  <c r="DJ25" i="24"/>
  <c r="DK25" i="24" s="1"/>
  <c r="DB25" i="24"/>
  <c r="CX25" i="24"/>
  <c r="CY25" i="24" s="1"/>
  <c r="CP25" i="24"/>
  <c r="CL25" i="24"/>
  <c r="CM25" i="24" s="1"/>
  <c r="CD25" i="24"/>
  <c r="BZ25" i="24"/>
  <c r="CA25" i="24" s="1"/>
  <c r="BR25" i="24"/>
  <c r="BN25" i="24"/>
  <c r="BO25" i="24" s="1"/>
  <c r="BF25" i="24"/>
  <c r="BB25" i="24"/>
  <c r="BC25" i="24" s="1"/>
  <c r="AT25" i="24"/>
  <c r="AP25" i="24"/>
  <c r="AQ25" i="24" s="1"/>
  <c r="AH25" i="24"/>
  <c r="AD25" i="24"/>
  <c r="AE25" i="24" s="1"/>
  <c r="DT25" i="24"/>
  <c r="DD25" i="24"/>
  <c r="DE25" i="24" s="1"/>
  <c r="BX25" i="24"/>
  <c r="BH25" i="24"/>
  <c r="BI25" i="24" s="1"/>
  <c r="AB25" i="24"/>
  <c r="EB25" i="24"/>
  <c r="EC25" i="24" s="1"/>
  <c r="CV25" i="24"/>
  <c r="CF25" i="24"/>
  <c r="CG25" i="24" s="1"/>
  <c r="AZ25" i="24"/>
  <c r="AJ25" i="24"/>
  <c r="AK25" i="24" s="1"/>
  <c r="BL25" i="24"/>
  <c r="CR25" i="24"/>
  <c r="CS25" i="24" s="1"/>
  <c r="DI26" i="24"/>
  <c r="AI27" i="24"/>
  <c r="CE27" i="24"/>
  <c r="EA27" i="24"/>
  <c r="AU28" i="24"/>
  <c r="AY28" i="24" s="1"/>
  <c r="AX28" i="24"/>
  <c r="DI28" i="24"/>
  <c r="DM28" i="24" s="1"/>
  <c r="DL28" i="24"/>
  <c r="EP28" i="24"/>
  <c r="DU29" i="24"/>
  <c r="CK30" i="24"/>
  <c r="CN31" i="24"/>
  <c r="CK31" i="24"/>
  <c r="CO31" i="24" s="1"/>
  <c r="EA31" i="24"/>
  <c r="BD33" i="24"/>
  <c r="BA33" i="24"/>
  <c r="DO33" i="24"/>
  <c r="BL24" i="24"/>
  <c r="BR24" i="24"/>
  <c r="CR24" i="24"/>
  <c r="CS24" i="24" s="1"/>
  <c r="CX24" i="24"/>
  <c r="CY24" i="24" s="1"/>
  <c r="DH24" i="24"/>
  <c r="DN24" i="24"/>
  <c r="EN24" i="24"/>
  <c r="EO24" i="24" s="1"/>
  <c r="X26" i="24"/>
  <c r="AD26" i="24"/>
  <c r="AJ26" i="24"/>
  <c r="AK26" i="24" s="1"/>
  <c r="AT26" i="24"/>
  <c r="AZ26" i="24"/>
  <c r="BZ26" i="24"/>
  <c r="CF26" i="24"/>
  <c r="CG26" i="24" s="1"/>
  <c r="CP26" i="24"/>
  <c r="CV26" i="24"/>
  <c r="DV26" i="24"/>
  <c r="EB26" i="24"/>
  <c r="EC26" i="24" s="1"/>
  <c r="EN27" i="24"/>
  <c r="EO27" i="24" s="1"/>
  <c r="EF27" i="24"/>
  <c r="EB27" i="24"/>
  <c r="EC27" i="24" s="1"/>
  <c r="DT27" i="24"/>
  <c r="DP27" i="24"/>
  <c r="DH27" i="24"/>
  <c r="DD27" i="24"/>
  <c r="DE27" i="24" s="1"/>
  <c r="CV27" i="24"/>
  <c r="CR27" i="24"/>
  <c r="CS27" i="24" s="1"/>
  <c r="CJ27" i="24"/>
  <c r="CF27" i="24"/>
  <c r="CG27" i="24" s="1"/>
  <c r="BX27" i="24"/>
  <c r="BT27" i="24"/>
  <c r="BL27" i="24"/>
  <c r="BH27" i="24"/>
  <c r="BI27" i="24" s="1"/>
  <c r="AZ27" i="24"/>
  <c r="AV27" i="24"/>
  <c r="AW27" i="24" s="1"/>
  <c r="AN27" i="24"/>
  <c r="AJ27" i="24"/>
  <c r="AK27" i="24" s="1"/>
  <c r="AB27" i="24"/>
  <c r="AD27" i="24"/>
  <c r="AE27" i="24" s="1"/>
  <c r="AT27" i="24"/>
  <c r="BZ27" i="24"/>
  <c r="CA27" i="24" s="1"/>
  <c r="CP27" i="24"/>
  <c r="DV27" i="24"/>
  <c r="DW27" i="24" s="1"/>
  <c r="EL27" i="24"/>
  <c r="BF29" i="24"/>
  <c r="BN29" i="24"/>
  <c r="BO29" i="24" s="1"/>
  <c r="BT29" i="24"/>
  <c r="BU29" i="24" s="1"/>
  <c r="CP29" i="24"/>
  <c r="CV29" i="24"/>
  <c r="DD29" i="24"/>
  <c r="EL30" i="24"/>
  <c r="EH30" i="24"/>
  <c r="EI30" i="24" s="1"/>
  <c r="DZ30" i="24"/>
  <c r="DV30" i="24"/>
  <c r="DW30" i="24" s="1"/>
  <c r="DN30" i="24"/>
  <c r="DJ30" i="24"/>
  <c r="DK30" i="24" s="1"/>
  <c r="DB30" i="24"/>
  <c r="CX30" i="24"/>
  <c r="CY30" i="24" s="1"/>
  <c r="CP30" i="24"/>
  <c r="CL30" i="24"/>
  <c r="CM30" i="24" s="1"/>
  <c r="CD30" i="24"/>
  <c r="BZ30" i="24"/>
  <c r="CA30" i="24" s="1"/>
  <c r="BR30" i="24"/>
  <c r="BN30" i="24"/>
  <c r="BO30" i="24" s="1"/>
  <c r="BF30" i="24"/>
  <c r="BB30" i="24"/>
  <c r="BC30" i="24" s="1"/>
  <c r="AT30" i="24"/>
  <c r="AP30" i="24"/>
  <c r="AQ30" i="24" s="1"/>
  <c r="AH30" i="24"/>
  <c r="AD30" i="24"/>
  <c r="AE30" i="24" s="1"/>
  <c r="DT30" i="24"/>
  <c r="DD30" i="24"/>
  <c r="DE30" i="24" s="1"/>
  <c r="BX30" i="24"/>
  <c r="BH30" i="24"/>
  <c r="BI30" i="24" s="1"/>
  <c r="AB30" i="24"/>
  <c r="EB30" i="24"/>
  <c r="EC30" i="24" s="1"/>
  <c r="CV30" i="24"/>
  <c r="CF30" i="24"/>
  <c r="CG30" i="24" s="1"/>
  <c r="AZ30" i="24"/>
  <c r="AJ30" i="24"/>
  <c r="AK30" i="24" s="1"/>
  <c r="BL30" i="24"/>
  <c r="CR30" i="24"/>
  <c r="CS30" i="24" s="1"/>
  <c r="AI32" i="24"/>
  <c r="CE32" i="24"/>
  <c r="EA32" i="24"/>
  <c r="CQ33" i="24"/>
  <c r="BT24" i="24"/>
  <c r="BU24" i="24" s="1"/>
  <c r="BZ24" i="24"/>
  <c r="CA24" i="24" s="1"/>
  <c r="CJ24" i="24"/>
  <c r="CP24" i="24"/>
  <c r="DP24" i="24"/>
  <c r="DQ24" i="24" s="1"/>
  <c r="DV24" i="24"/>
  <c r="DW24" i="24" s="1"/>
  <c r="EF24" i="24"/>
  <c r="BW26" i="24"/>
  <c r="DA28" i="24"/>
  <c r="EL29" i="24"/>
  <c r="EF29" i="24"/>
  <c r="DV29" i="24"/>
  <c r="DW29" i="24" s="1"/>
  <c r="DP29" i="24"/>
  <c r="DQ29" i="24" s="1"/>
  <c r="EN29" i="24"/>
  <c r="EO29" i="24" s="1"/>
  <c r="DN29" i="24"/>
  <c r="DH29" i="24"/>
  <c r="CX29" i="24"/>
  <c r="CY29" i="24" s="1"/>
  <c r="CR29" i="24"/>
  <c r="CS29" i="24" s="1"/>
  <c r="BR29" i="24"/>
  <c r="BL29" i="24"/>
  <c r="BB29" i="24"/>
  <c r="BC29" i="24" s="1"/>
  <c r="AV29" i="24"/>
  <c r="AW29" i="24" s="1"/>
  <c r="AH29" i="24"/>
  <c r="AD29" i="24"/>
  <c r="AE29" i="24" s="1"/>
  <c r="AN29" i="24"/>
  <c r="BX29" i="24"/>
  <c r="CL29" i="24"/>
  <c r="CM29" i="24" s="1"/>
  <c r="EB29" i="24"/>
  <c r="EC29" i="24" s="1"/>
  <c r="DI30" i="24"/>
  <c r="DM30" i="24" s="1"/>
  <c r="BM31" i="24"/>
  <c r="BQ31" i="24" s="1"/>
  <c r="BG32" i="24"/>
  <c r="BK32" i="24" s="1"/>
  <c r="DC32" i="24"/>
  <c r="AW33" i="24"/>
  <c r="AY33" i="24" s="1"/>
  <c r="EM33" i="24"/>
  <c r="X31" i="24"/>
  <c r="AD31" i="24"/>
  <c r="AJ31" i="24"/>
  <c r="AK31" i="24" s="1"/>
  <c r="AT31" i="24"/>
  <c r="AZ31" i="24"/>
  <c r="BZ31" i="24"/>
  <c r="CF31" i="24"/>
  <c r="CG31" i="24" s="1"/>
  <c r="CP31" i="24"/>
  <c r="CV31" i="24"/>
  <c r="DV31" i="24"/>
  <c r="EB31" i="24"/>
  <c r="EC31" i="24" s="1"/>
  <c r="EN32" i="24"/>
  <c r="EO32" i="24" s="1"/>
  <c r="EF32" i="24"/>
  <c r="EB32" i="24"/>
  <c r="EC32" i="24" s="1"/>
  <c r="DT32" i="24"/>
  <c r="DP32" i="24"/>
  <c r="DH32" i="24"/>
  <c r="DD32" i="24"/>
  <c r="DE32" i="24" s="1"/>
  <c r="CV32" i="24"/>
  <c r="CR32" i="24"/>
  <c r="CS32" i="24" s="1"/>
  <c r="CJ32" i="24"/>
  <c r="CF32" i="24"/>
  <c r="CG32" i="24" s="1"/>
  <c r="BX32" i="24"/>
  <c r="BT32" i="24"/>
  <c r="BL32" i="24"/>
  <c r="BH32" i="24"/>
  <c r="BI32" i="24" s="1"/>
  <c r="AZ32" i="24"/>
  <c r="AV32" i="24"/>
  <c r="AW32" i="24" s="1"/>
  <c r="AN32" i="24"/>
  <c r="AJ32" i="24"/>
  <c r="AK32" i="24" s="1"/>
  <c r="AB32" i="24"/>
  <c r="AD32" i="24"/>
  <c r="AE32" i="24" s="1"/>
  <c r="AT32" i="24"/>
  <c r="BZ32" i="24"/>
  <c r="CA32" i="24" s="1"/>
  <c r="CP32" i="24"/>
  <c r="DV32" i="24"/>
  <c r="DW32" i="24" s="1"/>
  <c r="EL32" i="24"/>
  <c r="BW31" i="24"/>
  <c r="DS31" i="24"/>
  <c r="AM33" i="24"/>
  <c r="CB34" i="24"/>
  <c r="EN33" i="24"/>
  <c r="EO33" i="24" s="1"/>
  <c r="EF33" i="24"/>
  <c r="EB33" i="24"/>
  <c r="DT33" i="24"/>
  <c r="DP33" i="24"/>
  <c r="DQ33" i="24" s="1"/>
  <c r="DH33" i="24"/>
  <c r="DD33" i="24"/>
  <c r="DE33" i="24" s="1"/>
  <c r="CV33" i="24"/>
  <c r="CR33" i="24"/>
  <c r="CS33" i="24" s="1"/>
  <c r="CJ33" i="24"/>
  <c r="CF33" i="24"/>
  <c r="BX33" i="24"/>
  <c r="BT33" i="24"/>
  <c r="BU33" i="24" s="1"/>
  <c r="BL33" i="24"/>
  <c r="BH33" i="24"/>
  <c r="BI33" i="24" s="1"/>
  <c r="BF33" i="24"/>
  <c r="CL33" i="24"/>
  <c r="CM33" i="24" s="1"/>
  <c r="DB33" i="24"/>
  <c r="EH33" i="24"/>
  <c r="EI33" i="24" s="1"/>
  <c r="AF34" i="24"/>
  <c r="DX34" i="24"/>
  <c r="AG34" i="24"/>
  <c r="DY34" i="24"/>
  <c r="AP34" i="24"/>
  <c r="AQ34" i="24" s="1"/>
  <c r="AT34" i="24"/>
  <c r="AU34" i="24" s="1"/>
  <c r="BL34" i="24"/>
  <c r="BT34" i="24"/>
  <c r="BU34" i="24" s="1"/>
  <c r="CL34" i="24"/>
  <c r="CM34" i="24" s="1"/>
  <c r="CP34" i="24"/>
  <c r="CQ34" i="24" s="1"/>
  <c r="DH34" i="24"/>
  <c r="DP34" i="24"/>
  <c r="DQ34" i="24" s="1"/>
  <c r="EH34" i="24"/>
  <c r="EI34" i="24" s="1"/>
  <c r="EL34" i="24"/>
  <c r="EM34" i="24" s="1"/>
  <c r="EQ34" i="24" s="1"/>
  <c r="AN34" i="24"/>
  <c r="AV34" i="24"/>
  <c r="AW34" i="24" s="1"/>
  <c r="BN34" i="24"/>
  <c r="BO34" i="24" s="1"/>
  <c r="BR34" i="24"/>
  <c r="BS34" i="24" s="1"/>
  <c r="CJ34" i="24"/>
  <c r="CR34" i="24"/>
  <c r="CS34" i="24" s="1"/>
  <c r="DJ34" i="24"/>
  <c r="DK34" i="24" s="1"/>
  <c r="DN34" i="24"/>
  <c r="DO34" i="24" s="1"/>
  <c r="EF34" i="24"/>
  <c r="U11" i="21"/>
  <c r="U12" i="21"/>
  <c r="U13" i="21"/>
  <c r="U14" i="21"/>
  <c r="U15" i="21"/>
  <c r="U16" i="21"/>
  <c r="U17" i="21"/>
  <c r="U18" i="21"/>
  <c r="U19" i="21"/>
  <c r="U20" i="21"/>
  <c r="U21" i="21"/>
  <c r="U22" i="21"/>
  <c r="U23" i="21"/>
  <c r="U24" i="21"/>
  <c r="U25" i="21"/>
  <c r="U26" i="21"/>
  <c r="U27" i="21"/>
  <c r="U28" i="21"/>
  <c r="U29" i="21"/>
  <c r="U30" i="21"/>
  <c r="U31" i="21"/>
  <c r="U32" i="21"/>
  <c r="U33" i="21"/>
  <c r="U34" i="21"/>
  <c r="U10" i="21"/>
  <c r="G12" i="21"/>
  <c r="G13" i="21"/>
  <c r="G15" i="21"/>
  <c r="G17" i="21"/>
  <c r="G22" i="21"/>
  <c r="G29" i="21"/>
  <c r="G32" i="21"/>
  <c r="G33"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BK22" i="24" l="1"/>
  <c r="DM14" i="24"/>
  <c r="AS22" i="24"/>
  <c r="CC17" i="24"/>
  <c r="BW17" i="24"/>
  <c r="DA14" i="24"/>
  <c r="EE17" i="24"/>
  <c r="BK17" i="24"/>
  <c r="AG14" i="24"/>
  <c r="BK16" i="24"/>
  <c r="AG17" i="24"/>
  <c r="BE17" i="24"/>
  <c r="EK12" i="24"/>
  <c r="BL12" i="24"/>
  <c r="BM12" i="24" s="1"/>
  <c r="AM12" i="24"/>
  <c r="H35" i="24"/>
  <c r="EP33" i="24"/>
  <c r="DS33" i="24"/>
  <c r="AY29" i="24"/>
  <c r="AY24" i="24"/>
  <c r="ED24" i="24"/>
  <c r="AX33" i="24"/>
  <c r="BV33" i="24"/>
  <c r="AL26" i="24"/>
  <c r="CU33" i="24"/>
  <c r="CT21" i="24"/>
  <c r="EE34" i="24"/>
  <c r="AM34" i="24"/>
  <c r="CI31" i="24"/>
  <c r="DG31" i="24"/>
  <c r="CH24" i="24"/>
  <c r="BV31" i="24"/>
  <c r="AM28" i="24"/>
  <c r="BK28" i="24"/>
  <c r="CI34" i="24"/>
  <c r="BJ28" i="24"/>
  <c r="EN35" i="24"/>
  <c r="DO32" i="10" s="1"/>
  <c r="BU12" i="24"/>
  <c r="BW12" i="24" s="1"/>
  <c r="DS12" i="24"/>
  <c r="Z12" i="24"/>
  <c r="AA12" i="24"/>
  <c r="BR35" i="24"/>
  <c r="AS32" i="10" s="1"/>
  <c r="AA11" i="24"/>
  <c r="Z11" i="24"/>
  <c r="AX10" i="24"/>
  <c r="BQ12" i="24"/>
  <c r="EP12" i="24"/>
  <c r="CN12" i="24"/>
  <c r="CB10" i="24"/>
  <c r="CO12" i="24"/>
  <c r="AG12" i="24"/>
  <c r="AS12" i="24"/>
  <c r="EA12" i="24"/>
  <c r="EE12" i="24" s="1"/>
  <c r="AR12" i="24"/>
  <c r="AF12" i="24"/>
  <c r="DN35" i="24"/>
  <c r="CO32" i="10" s="1"/>
  <c r="CU12" i="24"/>
  <c r="AY12" i="24"/>
  <c r="CC12" i="24"/>
  <c r="DM12" i="24"/>
  <c r="BE12" i="24"/>
  <c r="DA12" i="24"/>
  <c r="CT12" i="24"/>
  <c r="CB12" i="24"/>
  <c r="DL12" i="24"/>
  <c r="BV12" i="24"/>
  <c r="BP12" i="24"/>
  <c r="DG12" i="24"/>
  <c r="BK12" i="24"/>
  <c r="EJ12" i="24"/>
  <c r="BD12" i="24"/>
  <c r="DR12" i="24"/>
  <c r="CZ12" i="24"/>
  <c r="CI12" i="24"/>
  <c r="AX12" i="24"/>
  <c r="EI35" i="24"/>
  <c r="DJ32" i="10" s="1"/>
  <c r="DE35" i="24"/>
  <c r="CF32" i="10" s="1"/>
  <c r="EB35" i="24"/>
  <c r="DC32" i="10" s="1"/>
  <c r="CF35" i="24"/>
  <c r="BG32" i="10" s="1"/>
  <c r="AJ35" i="24"/>
  <c r="K32" i="10" s="1"/>
  <c r="DB35" i="24"/>
  <c r="CC32" i="10" s="1"/>
  <c r="BF35" i="24"/>
  <c r="AG32" i="10" s="1"/>
  <c r="DD35" i="24"/>
  <c r="CE32" i="10" s="1"/>
  <c r="BH35" i="24"/>
  <c r="AI32" i="10" s="1"/>
  <c r="DZ35" i="24"/>
  <c r="DA32" i="10" s="1"/>
  <c r="CD35" i="24"/>
  <c r="BE32" i="10" s="1"/>
  <c r="AH35" i="24"/>
  <c r="I32" i="10" s="1"/>
  <c r="M35" i="21"/>
  <c r="EJ31" i="24"/>
  <c r="EJ26" i="24"/>
  <c r="AF18" i="24"/>
  <c r="BC35" i="24"/>
  <c r="AD32" i="10" s="1"/>
  <c r="DM31" i="24"/>
  <c r="BD22" i="24"/>
  <c r="CO26" i="24"/>
  <c r="AG28" i="24"/>
  <c r="DL31" i="24"/>
  <c r="DM26" i="24"/>
  <c r="BP26" i="24"/>
  <c r="CA28" i="24"/>
  <c r="CC28" i="24" s="1"/>
  <c r="DY22" i="24"/>
  <c r="CB22" i="24"/>
  <c r="CZ22" i="24"/>
  <c r="AR28" i="24"/>
  <c r="CA35" i="24"/>
  <c r="BB32" i="10" s="1"/>
  <c r="BE14" i="24"/>
  <c r="AS33" i="24"/>
  <c r="CE10" i="24"/>
  <c r="BI10" i="24"/>
  <c r="BI35" i="24" s="1"/>
  <c r="AJ32" i="10" s="1"/>
  <c r="X10" i="24"/>
  <c r="Y10" i="24" s="1"/>
  <c r="Y35" i="24" s="1"/>
  <c r="D14" i="22" s="1"/>
  <c r="AL10" i="24"/>
  <c r="DO10" i="24"/>
  <c r="ED10" i="24"/>
  <c r="BS10" i="24"/>
  <c r="DC10" i="24"/>
  <c r="DG10" i="24" s="1"/>
  <c r="EP10" i="24"/>
  <c r="BJ10" i="24"/>
  <c r="DX10" i="24"/>
  <c r="CB14" i="24"/>
  <c r="CH10" i="24"/>
  <c r="CX35" i="24"/>
  <c r="BY32" i="10" s="1"/>
  <c r="BB35" i="24"/>
  <c r="AC32" i="10" s="1"/>
  <c r="DG34" i="24"/>
  <c r="EM31" i="24"/>
  <c r="EQ31" i="24" s="1"/>
  <c r="EP31" i="24"/>
  <c r="AC24" i="24"/>
  <c r="AG24" i="24" s="1"/>
  <c r="AF24" i="24"/>
  <c r="AO24" i="24"/>
  <c r="AS24" i="24" s="1"/>
  <c r="AR24" i="24"/>
  <c r="DO22" i="24"/>
  <c r="DS22" i="24" s="1"/>
  <c r="DR22" i="24"/>
  <c r="CK22" i="24"/>
  <c r="CO22" i="24" s="1"/>
  <c r="CN22" i="24"/>
  <c r="EG17" i="24"/>
  <c r="EK17" i="24" s="1"/>
  <c r="EJ17" i="24"/>
  <c r="CI17" i="24"/>
  <c r="CT22" i="24"/>
  <c r="AL33" i="24"/>
  <c r="ED32" i="24"/>
  <c r="BE33" i="24"/>
  <c r="DL26" i="24"/>
  <c r="BJ24" i="24"/>
  <c r="AF28" i="24"/>
  <c r="ED26" i="24"/>
  <c r="AF33" i="24"/>
  <c r="AI10" i="24"/>
  <c r="EK26" i="24"/>
  <c r="CU20" i="24"/>
  <c r="DY17" i="24"/>
  <c r="CH17" i="24"/>
  <c r="EC10" i="24"/>
  <c r="EC35" i="24" s="1"/>
  <c r="DD32" i="10" s="1"/>
  <c r="AK10" i="24"/>
  <c r="AK35" i="24" s="1"/>
  <c r="L32" i="10" s="1"/>
  <c r="AS28" i="24"/>
  <c r="BJ17" i="24"/>
  <c r="DF12" i="24"/>
  <c r="BJ12" i="24"/>
  <c r="CZ10" i="24"/>
  <c r="BV10" i="24"/>
  <c r="CL35" i="24"/>
  <c r="BM32" i="10" s="1"/>
  <c r="AP35" i="24"/>
  <c r="Q32" i="10" s="1"/>
  <c r="DP35" i="24"/>
  <c r="CQ32" i="10" s="1"/>
  <c r="BT35" i="24"/>
  <c r="AU32" i="10" s="1"/>
  <c r="EL35" i="24"/>
  <c r="DM32" i="10" s="1"/>
  <c r="CP35" i="24"/>
  <c r="BQ32" i="10" s="1"/>
  <c r="AT35" i="24"/>
  <c r="U32" i="10" s="1"/>
  <c r="EA28" i="24"/>
  <c r="EE28" i="24" s="1"/>
  <c r="ED28" i="24"/>
  <c r="AL28" i="24"/>
  <c r="DO17" i="24"/>
  <c r="DS17" i="24" s="1"/>
  <c r="DR17" i="24"/>
  <c r="AU17" i="24"/>
  <c r="AY17" i="24" s="1"/>
  <c r="AX17" i="24"/>
  <c r="EH35" i="24"/>
  <c r="DI32" i="10" s="1"/>
  <c r="CN26" i="24"/>
  <c r="DY24" i="24"/>
  <c r="AM31" i="24"/>
  <c r="AE35" i="24"/>
  <c r="F32" i="10" s="1"/>
  <c r="BE20" i="24"/>
  <c r="DR20" i="24"/>
  <c r="DV35" i="24"/>
  <c r="CW32" i="10" s="1"/>
  <c r="BZ35" i="24"/>
  <c r="BA32" i="10" s="1"/>
  <c r="AD35" i="24"/>
  <c r="E32" i="10" s="1"/>
  <c r="EO26" i="24"/>
  <c r="EQ26" i="24" s="1"/>
  <c r="EP26" i="24"/>
  <c r="DF28" i="24"/>
  <c r="DC28" i="24"/>
  <c r="DG28" i="24" s="1"/>
  <c r="BD34" i="24"/>
  <c r="BM22" i="24"/>
  <c r="BQ22" i="24" s="1"/>
  <c r="BP22" i="24"/>
  <c r="DI22" i="24"/>
  <c r="DM22" i="24" s="1"/>
  <c r="DL22" i="24"/>
  <c r="CW17" i="24"/>
  <c r="DA17" i="24" s="1"/>
  <c r="CZ17" i="24"/>
  <c r="EP17" i="24"/>
  <c r="EM17" i="24"/>
  <c r="EQ17" i="24" s="1"/>
  <c r="BP17" i="24"/>
  <c r="BO17" i="24"/>
  <c r="BQ17" i="24" s="1"/>
  <c r="EQ33" i="24"/>
  <c r="AR33" i="24"/>
  <c r="EE31" i="24"/>
  <c r="DY29" i="24"/>
  <c r="DG24" i="24"/>
  <c r="BP28" i="24"/>
  <c r="DA24" i="24"/>
  <c r="AF29" i="24"/>
  <c r="CZ19" i="24"/>
  <c r="DG26" i="24"/>
  <c r="AI17" i="24"/>
  <c r="AM17" i="24" s="1"/>
  <c r="EA10" i="24"/>
  <c r="CY10" i="24"/>
  <c r="CY35" i="24" s="1"/>
  <c r="BZ32" i="10" s="1"/>
  <c r="BG10" i="24"/>
  <c r="CI26" i="24"/>
  <c r="CQ17" i="24"/>
  <c r="CU17" i="24" s="1"/>
  <c r="BD17" i="24"/>
  <c r="CG10" i="24"/>
  <c r="CG35" i="24" s="1"/>
  <c r="BH32" i="10" s="1"/>
  <c r="EE29" i="24"/>
  <c r="CC24" i="24"/>
  <c r="ED12" i="24"/>
  <c r="CH12" i="24"/>
  <c r="AL12" i="24"/>
  <c r="AF10" i="24"/>
  <c r="DF10" i="24"/>
  <c r="DJ35" i="24"/>
  <c r="CK32" i="10" s="1"/>
  <c r="BN35" i="24"/>
  <c r="AO32" i="10" s="1"/>
  <c r="EK10" i="24"/>
  <c r="CR35" i="24"/>
  <c r="BS32" i="10" s="1"/>
  <c r="AV35" i="24"/>
  <c r="W32" i="10" s="1"/>
  <c r="DY10" i="24"/>
  <c r="CW34" i="24"/>
  <c r="DA34" i="24" s="1"/>
  <c r="CZ34" i="24"/>
  <c r="DO26" i="24"/>
  <c r="DS26" i="24" s="1"/>
  <c r="DR26" i="24"/>
  <c r="CH28" i="24"/>
  <c r="CE28" i="24"/>
  <c r="CI28" i="24" s="1"/>
  <c r="BE34" i="24"/>
  <c r="BA28" i="24"/>
  <c r="BE28" i="24" s="1"/>
  <c r="BD28" i="24"/>
  <c r="EP22" i="24"/>
  <c r="EM22" i="24"/>
  <c r="EQ22" i="24" s="1"/>
  <c r="AX22" i="24"/>
  <c r="AU22" i="24"/>
  <c r="AY22" i="24" s="1"/>
  <c r="AU10" i="24"/>
  <c r="CT10" i="24"/>
  <c r="DQ10" i="24"/>
  <c r="DQ35" i="24" s="1"/>
  <c r="CR32" i="10" s="1"/>
  <c r="BU10" i="24"/>
  <c r="BU35" i="24" s="1"/>
  <c r="AV32" i="10" s="1"/>
  <c r="CQ10" i="24"/>
  <c r="EO10" i="24"/>
  <c r="EO35" i="24" s="1"/>
  <c r="DP32" i="10" s="1"/>
  <c r="CS10" i="24"/>
  <c r="CS35" i="24" s="1"/>
  <c r="BT32" i="10" s="1"/>
  <c r="AW10" i="24"/>
  <c r="AW35" i="24" s="1"/>
  <c r="X32" i="10" s="1"/>
  <c r="BD10" i="24"/>
  <c r="DK10" i="24"/>
  <c r="CM10" i="24"/>
  <c r="CM35" i="24" s="1"/>
  <c r="BN32" i="10" s="1"/>
  <c r="BO10" i="24"/>
  <c r="BO35" i="24" s="1"/>
  <c r="AP32" i="10" s="1"/>
  <c r="AQ10" i="24"/>
  <c r="DR10" i="24"/>
  <c r="EJ10" i="24"/>
  <c r="CN10" i="24"/>
  <c r="AR10" i="24"/>
  <c r="DL10" i="24"/>
  <c r="BP10" i="24"/>
  <c r="CT29" i="24"/>
  <c r="CQ29" i="24"/>
  <c r="CU29" i="24" s="1"/>
  <c r="BU27" i="24"/>
  <c r="BW27" i="24" s="1"/>
  <c r="BV27" i="24"/>
  <c r="DQ27" i="24"/>
  <c r="DS27" i="24" s="1"/>
  <c r="DR27" i="24"/>
  <c r="CQ26" i="24"/>
  <c r="CU26" i="24" s="1"/>
  <c r="CT26" i="24"/>
  <c r="AU26" i="24"/>
  <c r="AY26" i="24" s="1"/>
  <c r="AX26" i="24"/>
  <c r="CN30" i="24"/>
  <c r="AM27" i="24"/>
  <c r="EJ30" i="24"/>
  <c r="DG27" i="24"/>
  <c r="DY19" i="24"/>
  <c r="AS25" i="24"/>
  <c r="BD19" i="24"/>
  <c r="EG14" i="24"/>
  <c r="EK14" i="24" s="1"/>
  <c r="EJ14" i="24"/>
  <c r="AO14" i="24"/>
  <c r="AS14" i="24" s="1"/>
  <c r="AR14" i="24"/>
  <c r="AX14" i="24"/>
  <c r="AU14" i="24"/>
  <c r="AY14" i="24" s="1"/>
  <c r="BV14" i="24"/>
  <c r="BS14" i="24"/>
  <c r="BW14" i="24" s="1"/>
  <c r="CT14" i="24"/>
  <c r="CQ14" i="24"/>
  <c r="CU14" i="24" s="1"/>
  <c r="DR14" i="24"/>
  <c r="DO14" i="24"/>
  <c r="DS14" i="24" s="1"/>
  <c r="EP14" i="24"/>
  <c r="EM14" i="24"/>
  <c r="EQ14" i="24" s="1"/>
  <c r="AF20" i="24"/>
  <c r="AC20" i="24"/>
  <c r="AG20" i="24" s="1"/>
  <c r="CU16" i="24"/>
  <c r="CE16" i="24"/>
  <c r="CI16" i="24" s="1"/>
  <c r="CH16" i="24"/>
  <c r="DO15" i="24"/>
  <c r="DS15" i="24" s="1"/>
  <c r="DR15" i="24"/>
  <c r="BY15" i="24"/>
  <c r="CC15" i="24" s="1"/>
  <c r="CB15" i="24"/>
  <c r="AU13" i="24"/>
  <c r="AY13" i="24" s="1"/>
  <c r="AX13" i="24"/>
  <c r="CT16" i="24"/>
  <c r="AU15" i="24"/>
  <c r="AY15" i="24" s="1"/>
  <c r="AX15" i="24"/>
  <c r="CJ35" i="24"/>
  <c r="BK32" i="10" s="1"/>
  <c r="CK13" i="24"/>
  <c r="CO13" i="24" s="1"/>
  <c r="CN13" i="24"/>
  <c r="AR23" i="24"/>
  <c r="AO23" i="24"/>
  <c r="AS23" i="24" s="1"/>
  <c r="AX23" i="24"/>
  <c r="AU23" i="24"/>
  <c r="AY23" i="24" s="1"/>
  <c r="BV23" i="24"/>
  <c r="BS23" i="24"/>
  <c r="BW23" i="24" s="1"/>
  <c r="CT23" i="24"/>
  <c r="CQ23" i="24"/>
  <c r="CU23" i="24" s="1"/>
  <c r="DR23" i="24"/>
  <c r="DO23" i="24"/>
  <c r="DS23" i="24" s="1"/>
  <c r="EP23" i="24"/>
  <c r="EM23" i="24"/>
  <c r="EQ23" i="24" s="1"/>
  <c r="AU21" i="24"/>
  <c r="AY21" i="24" s="1"/>
  <c r="AX21" i="24"/>
  <c r="AL21" i="24"/>
  <c r="AI21" i="24"/>
  <c r="AM21" i="24" s="1"/>
  <c r="ED21" i="24"/>
  <c r="EA21" i="24"/>
  <c r="EE21" i="24" s="1"/>
  <c r="DF21" i="24"/>
  <c r="DC21" i="24"/>
  <c r="DG21" i="24" s="1"/>
  <c r="AR21" i="24"/>
  <c r="AO21" i="24"/>
  <c r="AS21" i="24" s="1"/>
  <c r="BP21" i="24"/>
  <c r="BM21" i="24"/>
  <c r="BQ21" i="24" s="1"/>
  <c r="CN21" i="24"/>
  <c r="CK21" i="24"/>
  <c r="CO21" i="24" s="1"/>
  <c r="DL21" i="24"/>
  <c r="DI21" i="24"/>
  <c r="DM21" i="24" s="1"/>
  <c r="EJ21" i="24"/>
  <c r="EG21" i="24"/>
  <c r="EK21" i="24" s="1"/>
  <c r="BD15" i="24"/>
  <c r="BA15" i="24"/>
  <c r="BE15" i="24" s="1"/>
  <c r="CN25" i="24"/>
  <c r="BY18" i="24"/>
  <c r="CC18" i="24" s="1"/>
  <c r="CB18" i="24"/>
  <c r="CH18" i="24"/>
  <c r="CE18" i="24"/>
  <c r="CI18" i="24" s="1"/>
  <c r="DU18" i="24"/>
  <c r="DY18" i="24" s="1"/>
  <c r="DX18" i="24"/>
  <c r="AX18" i="24"/>
  <c r="AU18" i="24"/>
  <c r="AY18" i="24" s="1"/>
  <c r="BV18" i="24"/>
  <c r="BS18" i="24"/>
  <c r="BW18" i="24" s="1"/>
  <c r="DF18" i="24"/>
  <c r="DC18" i="24"/>
  <c r="DG18" i="24" s="1"/>
  <c r="EM15" i="24"/>
  <c r="EQ15" i="24" s="1"/>
  <c r="EP15" i="24"/>
  <c r="BS15" i="24"/>
  <c r="BW15" i="24" s="1"/>
  <c r="BV15" i="24"/>
  <c r="AC15" i="24"/>
  <c r="AG15" i="24" s="1"/>
  <c r="AF15" i="24"/>
  <c r="EM13" i="24"/>
  <c r="EQ13" i="24" s="1"/>
  <c r="EP13" i="24"/>
  <c r="BL35" i="24"/>
  <c r="AM32" i="10" s="1"/>
  <c r="BM13" i="24"/>
  <c r="BQ13" i="24" s="1"/>
  <c r="BP13" i="24"/>
  <c r="DT35" i="24"/>
  <c r="CU32" i="10" s="1"/>
  <c r="DU13" i="24"/>
  <c r="DY13" i="24" s="1"/>
  <c r="DX13" i="24"/>
  <c r="EJ34" i="24"/>
  <c r="EG34" i="24"/>
  <c r="EK34" i="24" s="1"/>
  <c r="CN34" i="24"/>
  <c r="CK34" i="24"/>
  <c r="CO34" i="24" s="1"/>
  <c r="AR34" i="24"/>
  <c r="AO34" i="24"/>
  <c r="AS34" i="24" s="1"/>
  <c r="DL34" i="24"/>
  <c r="DI34" i="24"/>
  <c r="DM34" i="24" s="1"/>
  <c r="BP34" i="24"/>
  <c r="BM34" i="24"/>
  <c r="BQ34" i="24" s="1"/>
  <c r="CG33" i="24"/>
  <c r="CI33" i="24" s="1"/>
  <c r="CH33" i="24"/>
  <c r="EC33" i="24"/>
  <c r="EE33" i="24" s="1"/>
  <c r="ED33" i="24"/>
  <c r="CT32" i="24"/>
  <c r="CQ32" i="24"/>
  <c r="CU32" i="24" s="1"/>
  <c r="AF32" i="24"/>
  <c r="AC32" i="24"/>
  <c r="AG32" i="24" s="1"/>
  <c r="BD32" i="24"/>
  <c r="BA32" i="24"/>
  <c r="BE32" i="24" s="1"/>
  <c r="CB32" i="24"/>
  <c r="BY32" i="24"/>
  <c r="CC32" i="24" s="1"/>
  <c r="CZ32" i="24"/>
  <c r="CW32" i="24"/>
  <c r="DA32" i="24" s="1"/>
  <c r="DX32" i="24"/>
  <c r="DU32" i="24"/>
  <c r="DY32" i="24" s="1"/>
  <c r="DF32" i="24"/>
  <c r="BM29" i="24"/>
  <c r="BQ29" i="24" s="1"/>
  <c r="BP29" i="24"/>
  <c r="DI29" i="24"/>
  <c r="DM29" i="24" s="1"/>
  <c r="DL29" i="24"/>
  <c r="CT33" i="24"/>
  <c r="AM32" i="24"/>
  <c r="BA30" i="24"/>
  <c r="BE30" i="24" s="1"/>
  <c r="BD30" i="24"/>
  <c r="AF30" i="24"/>
  <c r="AC30" i="24"/>
  <c r="AG30" i="24" s="1"/>
  <c r="DX30" i="24"/>
  <c r="DU30" i="24"/>
  <c r="DY30" i="24" s="1"/>
  <c r="AX30" i="24"/>
  <c r="AU30" i="24"/>
  <c r="AY30" i="24" s="1"/>
  <c r="BV30" i="24"/>
  <c r="BS30" i="24"/>
  <c r="BW30" i="24" s="1"/>
  <c r="CT30" i="24"/>
  <c r="CQ30" i="24"/>
  <c r="CU30" i="24" s="1"/>
  <c r="DR30" i="24"/>
  <c r="DO30" i="24"/>
  <c r="DS30" i="24" s="1"/>
  <c r="EP30" i="24"/>
  <c r="EM30" i="24"/>
  <c r="EQ30" i="24" s="1"/>
  <c r="CT27" i="24"/>
  <c r="CQ27" i="24"/>
  <c r="CU27" i="24" s="1"/>
  <c r="AF27" i="24"/>
  <c r="AC27" i="24"/>
  <c r="AG27" i="24" s="1"/>
  <c r="BD27" i="24"/>
  <c r="BA27" i="24"/>
  <c r="BE27" i="24" s="1"/>
  <c r="CB27" i="24"/>
  <c r="BY27" i="24"/>
  <c r="CC27" i="24" s="1"/>
  <c r="CZ27" i="24"/>
  <c r="CW27" i="24"/>
  <c r="DA27" i="24" s="1"/>
  <c r="DX27" i="24"/>
  <c r="DU27" i="24"/>
  <c r="DY27" i="24" s="1"/>
  <c r="DR24" i="24"/>
  <c r="DO24" i="24"/>
  <c r="DS24" i="24" s="1"/>
  <c r="BV24" i="24"/>
  <c r="BS24" i="24"/>
  <c r="BW24" i="24" s="1"/>
  <c r="DX29" i="24"/>
  <c r="CI27" i="24"/>
  <c r="AL27" i="24"/>
  <c r="BM25" i="24"/>
  <c r="BQ25" i="24" s="1"/>
  <c r="BP25" i="24"/>
  <c r="CW25" i="24"/>
  <c r="DA25" i="24" s="1"/>
  <c r="CZ25" i="24"/>
  <c r="CB25" i="24"/>
  <c r="BY25" i="24"/>
  <c r="CC25" i="24" s="1"/>
  <c r="AL25" i="24"/>
  <c r="AI25" i="24"/>
  <c r="AM25" i="24" s="1"/>
  <c r="BJ25" i="24"/>
  <c r="BG25" i="24"/>
  <c r="BK25" i="24" s="1"/>
  <c r="CH25" i="24"/>
  <c r="CE25" i="24"/>
  <c r="CI25" i="24" s="1"/>
  <c r="DF25" i="24"/>
  <c r="DC25" i="24"/>
  <c r="DG25" i="24" s="1"/>
  <c r="ED25" i="24"/>
  <c r="EA25" i="24"/>
  <c r="EE25" i="24" s="1"/>
  <c r="AL31" i="24"/>
  <c r="AS30" i="24"/>
  <c r="BJ27" i="24"/>
  <c r="DI25" i="24"/>
  <c r="DM25" i="24" s="1"/>
  <c r="DL25" i="24"/>
  <c r="CK19" i="24"/>
  <c r="CO19" i="24" s="1"/>
  <c r="CN19" i="24"/>
  <c r="AL19" i="24"/>
  <c r="AI19" i="24"/>
  <c r="AM19" i="24" s="1"/>
  <c r="BJ19" i="24"/>
  <c r="BG19" i="24"/>
  <c r="BK19" i="24" s="1"/>
  <c r="CH19" i="24"/>
  <c r="CE19" i="24"/>
  <c r="CI19" i="24" s="1"/>
  <c r="DF19" i="24"/>
  <c r="DC19" i="24"/>
  <c r="DG19" i="24" s="1"/>
  <c r="ED19" i="24"/>
  <c r="EA19" i="24"/>
  <c r="EE19" i="24" s="1"/>
  <c r="AG29" i="24"/>
  <c r="BW33" i="24"/>
  <c r="EE26" i="24"/>
  <c r="DX19" i="24"/>
  <c r="CH31" i="24"/>
  <c r="AR25" i="24"/>
  <c r="BE19" i="24"/>
  <c r="DX14" i="24"/>
  <c r="DW14" i="24"/>
  <c r="DY14" i="24" s="1"/>
  <c r="DX24" i="24"/>
  <c r="EP24" i="24"/>
  <c r="AU20" i="24"/>
  <c r="AY20" i="24" s="1"/>
  <c r="AX20" i="24"/>
  <c r="EM20" i="24"/>
  <c r="EQ20" i="24" s="1"/>
  <c r="EP20" i="24"/>
  <c r="AX16" i="24"/>
  <c r="AU16" i="24"/>
  <c r="AY16" i="24" s="1"/>
  <c r="AR16" i="24"/>
  <c r="AO16" i="24"/>
  <c r="AS16" i="24" s="1"/>
  <c r="BP16" i="24"/>
  <c r="BM16" i="24"/>
  <c r="BQ16" i="24" s="1"/>
  <c r="CN16" i="24"/>
  <c r="CK16" i="24"/>
  <c r="CO16" i="24" s="1"/>
  <c r="DL16" i="24"/>
  <c r="DI16" i="24"/>
  <c r="DM16" i="24" s="1"/>
  <c r="EJ16" i="24"/>
  <c r="EG16" i="24"/>
  <c r="EK16" i="24" s="1"/>
  <c r="DL15" i="24"/>
  <c r="DI15" i="24"/>
  <c r="DM15" i="24" s="1"/>
  <c r="DH35" i="24"/>
  <c r="CI32" i="10" s="1"/>
  <c r="DI13" i="24"/>
  <c r="DM13" i="24" s="1"/>
  <c r="DL13" i="24"/>
  <c r="AN35" i="24"/>
  <c r="O32" i="10" s="1"/>
  <c r="AO13" i="24"/>
  <c r="AS13" i="24" s="1"/>
  <c r="AR13" i="24"/>
  <c r="DX11" i="24"/>
  <c r="DU11" i="24"/>
  <c r="CZ11" i="24"/>
  <c r="CW11" i="24"/>
  <c r="DA11" i="24" s="1"/>
  <c r="CB11" i="24"/>
  <c r="BY11" i="24"/>
  <c r="CC11" i="24" s="1"/>
  <c r="BD11" i="24"/>
  <c r="BA11" i="24"/>
  <c r="BE11" i="24" s="1"/>
  <c r="AF11" i="24"/>
  <c r="AC11" i="24"/>
  <c r="BD29" i="24"/>
  <c r="DY20" i="24"/>
  <c r="AI15" i="24"/>
  <c r="AM15" i="24" s="1"/>
  <c r="AL15" i="24"/>
  <c r="CE15" i="24"/>
  <c r="CI15" i="24" s="1"/>
  <c r="CH15" i="24"/>
  <c r="EA15" i="24"/>
  <c r="EE15" i="24" s="1"/>
  <c r="ED15" i="24"/>
  <c r="AI13" i="24"/>
  <c r="AM13" i="24" s="1"/>
  <c r="AL13" i="24"/>
  <c r="EK25" i="24"/>
  <c r="BP23" i="24"/>
  <c r="BM23" i="24"/>
  <c r="BQ23" i="24" s="1"/>
  <c r="CN23" i="24"/>
  <c r="CK23" i="24"/>
  <c r="CO23" i="24" s="1"/>
  <c r="DL23" i="24"/>
  <c r="DI23" i="24"/>
  <c r="DM23" i="24" s="1"/>
  <c r="EJ23" i="24"/>
  <c r="EG23" i="24"/>
  <c r="EK23" i="24" s="1"/>
  <c r="DR21" i="24"/>
  <c r="DO21" i="24"/>
  <c r="DS21" i="24" s="1"/>
  <c r="DF16" i="24"/>
  <c r="DC16" i="24"/>
  <c r="DG16" i="24" s="1"/>
  <c r="EF35" i="24"/>
  <c r="DG32" i="10" s="1"/>
  <c r="EG13" i="24"/>
  <c r="EK13" i="24" s="1"/>
  <c r="EJ13" i="24"/>
  <c r="CQ13" i="24"/>
  <c r="CU13" i="24" s="1"/>
  <c r="CT13" i="24"/>
  <c r="EA11" i="24"/>
  <c r="EE11" i="24" s="1"/>
  <c r="ED11" i="24"/>
  <c r="DC11" i="24"/>
  <c r="DG11" i="24" s="1"/>
  <c r="DF11" i="24"/>
  <c r="CE11" i="24"/>
  <c r="CI11" i="24" s="1"/>
  <c r="CH11" i="24"/>
  <c r="BG11" i="24"/>
  <c r="BK11" i="24" s="1"/>
  <c r="BJ11" i="24"/>
  <c r="AL11" i="24"/>
  <c r="AI11" i="24"/>
  <c r="AM11" i="24" s="1"/>
  <c r="CB24" i="24"/>
  <c r="BD20" i="24"/>
  <c r="BA18" i="24"/>
  <c r="BE18" i="24" s="1"/>
  <c r="BD18" i="24"/>
  <c r="EA18" i="24"/>
  <c r="EE18" i="24" s="1"/>
  <c r="ED18" i="24"/>
  <c r="CQ18" i="24"/>
  <c r="CU18" i="24" s="1"/>
  <c r="CT18" i="24"/>
  <c r="CK18" i="24"/>
  <c r="CO18" i="24" s="1"/>
  <c r="CN18" i="24"/>
  <c r="DC15" i="24"/>
  <c r="DG15" i="24" s="1"/>
  <c r="DF15" i="24"/>
  <c r="BM15" i="24"/>
  <c r="BQ15" i="24" s="1"/>
  <c r="BP15" i="24"/>
  <c r="DL14" i="24"/>
  <c r="BJ13" i="24"/>
  <c r="BG13" i="24"/>
  <c r="BK13" i="24" s="1"/>
  <c r="DS20" i="24"/>
  <c r="BE10" i="24"/>
  <c r="EQ16" i="24"/>
  <c r="BG33" i="24"/>
  <c r="BK33" i="24" s="1"/>
  <c r="BJ33" i="24"/>
  <c r="CB33" i="24"/>
  <c r="BY33" i="24"/>
  <c r="CC33" i="24" s="1"/>
  <c r="CZ33" i="24"/>
  <c r="CW33" i="24"/>
  <c r="DA33" i="24" s="1"/>
  <c r="DX33" i="24"/>
  <c r="DU33" i="24"/>
  <c r="DY33" i="24" s="1"/>
  <c r="BU32" i="24"/>
  <c r="BW32" i="24" s="1"/>
  <c r="BV32" i="24"/>
  <c r="DQ32" i="24"/>
  <c r="DS32" i="24" s="1"/>
  <c r="DR32" i="24"/>
  <c r="CQ31" i="24"/>
  <c r="CU31" i="24" s="1"/>
  <c r="CT31" i="24"/>
  <c r="AU31" i="24"/>
  <c r="AY31" i="24" s="1"/>
  <c r="AX31" i="24"/>
  <c r="AO29" i="24"/>
  <c r="AS29" i="24" s="1"/>
  <c r="AR29" i="24"/>
  <c r="EG24" i="24"/>
  <c r="EK24" i="24" s="1"/>
  <c r="EJ24" i="24"/>
  <c r="CK24" i="24"/>
  <c r="CO24" i="24" s="1"/>
  <c r="CN24" i="24"/>
  <c r="DS34" i="24"/>
  <c r="BW34" i="24"/>
  <c r="CU34" i="24"/>
  <c r="AY34" i="24"/>
  <c r="DC33" i="24"/>
  <c r="DG33" i="24" s="1"/>
  <c r="DF33" i="24"/>
  <c r="BP33" i="24"/>
  <c r="BM33" i="24"/>
  <c r="BQ33" i="24" s="1"/>
  <c r="CN33" i="24"/>
  <c r="CK33" i="24"/>
  <c r="CO33" i="24" s="1"/>
  <c r="DL33" i="24"/>
  <c r="DI33" i="24"/>
  <c r="DM33" i="24" s="1"/>
  <c r="EJ33" i="24"/>
  <c r="EG33" i="24"/>
  <c r="EK33" i="24" s="1"/>
  <c r="DW31" i="24"/>
  <c r="DY31" i="24" s="1"/>
  <c r="DX31" i="24"/>
  <c r="CA31" i="24"/>
  <c r="CC31" i="24" s="1"/>
  <c r="CB31" i="24"/>
  <c r="AE31" i="24"/>
  <c r="AG31" i="24" s="1"/>
  <c r="AF31" i="24"/>
  <c r="DG32" i="24"/>
  <c r="AL29" i="24"/>
  <c r="AI29" i="24"/>
  <c r="AM29" i="24" s="1"/>
  <c r="BS29" i="24"/>
  <c r="BW29" i="24" s="1"/>
  <c r="BV29" i="24"/>
  <c r="DR29" i="24"/>
  <c r="DO29" i="24"/>
  <c r="DS29" i="24" s="1"/>
  <c r="EG29" i="24"/>
  <c r="EK29" i="24" s="1"/>
  <c r="EJ29" i="24"/>
  <c r="CI32" i="24"/>
  <c r="AL32" i="24"/>
  <c r="DE29" i="24"/>
  <c r="DG29" i="24" s="1"/>
  <c r="DF29" i="24"/>
  <c r="DW26" i="24"/>
  <c r="DY26" i="24" s="1"/>
  <c r="DX26" i="24"/>
  <c r="CA26" i="24"/>
  <c r="CC26" i="24" s="1"/>
  <c r="CB26" i="24"/>
  <c r="AE26" i="24"/>
  <c r="AG26" i="24" s="1"/>
  <c r="AF26" i="24"/>
  <c r="DI24" i="24"/>
  <c r="DM24" i="24" s="1"/>
  <c r="DL24" i="24"/>
  <c r="BM24" i="24"/>
  <c r="BQ24" i="24" s="1"/>
  <c r="BP24" i="24"/>
  <c r="EE27" i="24"/>
  <c r="CH27" i="24"/>
  <c r="AR30" i="24"/>
  <c r="BK27" i="24"/>
  <c r="BO19" i="24"/>
  <c r="BQ19" i="24" s="1"/>
  <c r="BP19" i="24"/>
  <c r="DK19" i="24"/>
  <c r="DM19" i="24" s="1"/>
  <c r="DL19" i="24"/>
  <c r="CN29" i="24"/>
  <c r="CC19" i="24"/>
  <c r="CN14" i="24"/>
  <c r="CK14" i="24"/>
  <c r="CO14" i="24" s="1"/>
  <c r="AL14" i="24"/>
  <c r="AI14" i="24"/>
  <c r="AM14" i="24" s="1"/>
  <c r="BJ14" i="24"/>
  <c r="BG14" i="24"/>
  <c r="BK14" i="24" s="1"/>
  <c r="CH14" i="24"/>
  <c r="CE14" i="24"/>
  <c r="CI14" i="24" s="1"/>
  <c r="DF14" i="24"/>
  <c r="DC14" i="24"/>
  <c r="DG14" i="24" s="1"/>
  <c r="ED14" i="24"/>
  <c r="EA14" i="24"/>
  <c r="EE14" i="24" s="1"/>
  <c r="EQ24" i="24"/>
  <c r="BS20" i="24"/>
  <c r="BW20" i="24" s="1"/>
  <c r="BV20" i="24"/>
  <c r="AI20" i="24"/>
  <c r="AM20" i="24" s="1"/>
  <c r="AL20" i="24"/>
  <c r="CE20" i="24"/>
  <c r="CI20" i="24" s="1"/>
  <c r="CH20" i="24"/>
  <c r="EA20" i="24"/>
  <c r="EE20" i="24" s="1"/>
  <c r="ED20" i="24"/>
  <c r="BG20" i="24"/>
  <c r="BK20" i="24" s="1"/>
  <c r="BJ20" i="24"/>
  <c r="DC20" i="24"/>
  <c r="DG20" i="24" s="1"/>
  <c r="DF20" i="24"/>
  <c r="AG19" i="24"/>
  <c r="AO18" i="24"/>
  <c r="AS18" i="24" s="1"/>
  <c r="AR18" i="24"/>
  <c r="AL16" i="24"/>
  <c r="AI16" i="24"/>
  <c r="AM16" i="24" s="1"/>
  <c r="EA16" i="24"/>
  <c r="EE16" i="24" s="1"/>
  <c r="ED16" i="24"/>
  <c r="DQ16" i="24"/>
  <c r="DS16" i="24" s="1"/>
  <c r="DR16" i="24"/>
  <c r="BX35" i="24"/>
  <c r="AY32" i="10" s="1"/>
  <c r="BY13" i="24"/>
  <c r="CC13" i="24" s="1"/>
  <c r="CB13" i="24"/>
  <c r="BE29" i="24"/>
  <c r="DX20" i="24"/>
  <c r="AO15" i="24"/>
  <c r="AS15" i="24" s="1"/>
  <c r="AR15" i="24"/>
  <c r="CK15" i="24"/>
  <c r="CO15" i="24" s="1"/>
  <c r="CN15" i="24"/>
  <c r="EJ15" i="24"/>
  <c r="EG15" i="24"/>
  <c r="EK15" i="24" s="1"/>
  <c r="EJ25" i="24"/>
  <c r="BD23" i="24"/>
  <c r="BA23" i="24"/>
  <c r="BE23" i="24" s="1"/>
  <c r="AL23" i="24"/>
  <c r="AI23" i="24"/>
  <c r="AM23" i="24" s="1"/>
  <c r="BJ23" i="24"/>
  <c r="BG23" i="24"/>
  <c r="BK23" i="24" s="1"/>
  <c r="CH23" i="24"/>
  <c r="CE23" i="24"/>
  <c r="CI23" i="24" s="1"/>
  <c r="DF23" i="24"/>
  <c r="DC23" i="24"/>
  <c r="DG23" i="24" s="1"/>
  <c r="ED23" i="24"/>
  <c r="EA23" i="24"/>
  <c r="EE23" i="24" s="1"/>
  <c r="BV21" i="24"/>
  <c r="BS21" i="24"/>
  <c r="BW21" i="24" s="1"/>
  <c r="CH21" i="24"/>
  <c r="CE21" i="24"/>
  <c r="CI21" i="24" s="1"/>
  <c r="BG21" i="24"/>
  <c r="BK21" i="24" s="1"/>
  <c r="BJ21" i="24"/>
  <c r="AF21" i="24"/>
  <c r="AC21" i="24"/>
  <c r="AG21" i="24" s="1"/>
  <c r="BD21" i="24"/>
  <c r="BA21" i="24"/>
  <c r="BE21" i="24" s="1"/>
  <c r="CB21" i="24"/>
  <c r="BY21" i="24"/>
  <c r="CC21" i="24" s="1"/>
  <c r="CZ21" i="24"/>
  <c r="CW21" i="24"/>
  <c r="DA21" i="24" s="1"/>
  <c r="DX21" i="24"/>
  <c r="DU21" i="24"/>
  <c r="DY21" i="24" s="1"/>
  <c r="CQ15" i="24"/>
  <c r="CU15" i="24" s="1"/>
  <c r="CT15" i="24"/>
  <c r="ED13" i="24"/>
  <c r="EA13" i="24"/>
  <c r="EE13" i="24" s="1"/>
  <c r="AB35" i="24"/>
  <c r="C32" i="10" s="1"/>
  <c r="AF13" i="24"/>
  <c r="AC13" i="24"/>
  <c r="AG13" i="24" s="1"/>
  <c r="AL18" i="24"/>
  <c r="AI18" i="24"/>
  <c r="AM18" i="24" s="1"/>
  <c r="BJ18" i="24"/>
  <c r="BG18" i="24"/>
  <c r="BK18" i="24" s="1"/>
  <c r="CZ15" i="24"/>
  <c r="CW15" i="24"/>
  <c r="DA15" i="24" s="1"/>
  <c r="BA13" i="24"/>
  <c r="BE13" i="24" s="1"/>
  <c r="AZ35" i="24"/>
  <c r="AA32" i="10" s="1"/>
  <c r="BD13" i="24"/>
  <c r="DU15" i="24"/>
  <c r="DY15" i="24" s="1"/>
  <c r="DX15" i="24"/>
  <c r="CE13" i="24"/>
  <c r="CI13" i="24" s="1"/>
  <c r="CH13" i="24"/>
  <c r="CV35" i="24"/>
  <c r="BW32" i="10" s="1"/>
  <c r="CW13" i="24"/>
  <c r="DA13" i="24" s="1"/>
  <c r="CZ13" i="24"/>
  <c r="EP16" i="24"/>
  <c r="EP32" i="24"/>
  <c r="EM32" i="24"/>
  <c r="EQ32" i="24" s="1"/>
  <c r="AX32" i="24"/>
  <c r="AU32" i="24"/>
  <c r="AY32" i="24" s="1"/>
  <c r="AR32" i="24"/>
  <c r="AO32" i="24"/>
  <c r="AS32" i="24" s="1"/>
  <c r="BP32" i="24"/>
  <c r="BM32" i="24"/>
  <c r="BQ32" i="24" s="1"/>
  <c r="CN32" i="24"/>
  <c r="CK32" i="24"/>
  <c r="CO32" i="24" s="1"/>
  <c r="DL32" i="24"/>
  <c r="DI32" i="24"/>
  <c r="DM32" i="24" s="1"/>
  <c r="EJ32" i="24"/>
  <c r="EG32" i="24"/>
  <c r="EK32" i="24" s="1"/>
  <c r="CW31" i="24"/>
  <c r="DA31" i="24" s="1"/>
  <c r="CZ31" i="24"/>
  <c r="BD31" i="24"/>
  <c r="BA31" i="24"/>
  <c r="BE31" i="24" s="1"/>
  <c r="BJ32" i="24"/>
  <c r="DL30" i="24"/>
  <c r="BY29" i="24"/>
  <c r="CC29" i="24" s="1"/>
  <c r="CB29" i="24"/>
  <c r="EM29" i="24"/>
  <c r="EQ29" i="24" s="1"/>
  <c r="EP29" i="24"/>
  <c r="CQ24" i="24"/>
  <c r="CU24" i="24" s="1"/>
  <c r="CT24" i="24"/>
  <c r="EE32" i="24"/>
  <c r="CH32" i="24"/>
  <c r="BM30" i="24"/>
  <c r="BQ30" i="24" s="1"/>
  <c r="BP30" i="24"/>
  <c r="CW30" i="24"/>
  <c r="DA30" i="24" s="1"/>
  <c r="CZ30" i="24"/>
  <c r="CB30" i="24"/>
  <c r="BY30" i="24"/>
  <c r="CC30" i="24" s="1"/>
  <c r="AL30" i="24"/>
  <c r="AI30" i="24"/>
  <c r="AM30" i="24" s="1"/>
  <c r="BJ30" i="24"/>
  <c r="BG30" i="24"/>
  <c r="BK30" i="24" s="1"/>
  <c r="CH30" i="24"/>
  <c r="CE30" i="24"/>
  <c r="CI30" i="24" s="1"/>
  <c r="DF30" i="24"/>
  <c r="DC30" i="24"/>
  <c r="DG30" i="24" s="1"/>
  <c r="ED30" i="24"/>
  <c r="EA30" i="24"/>
  <c r="EE30" i="24" s="1"/>
  <c r="CW29" i="24"/>
  <c r="DA29" i="24" s="1"/>
  <c r="CZ29" i="24"/>
  <c r="BG29" i="24"/>
  <c r="BK29" i="24" s="1"/>
  <c r="BJ29" i="24"/>
  <c r="EP27" i="24"/>
  <c r="EM27" i="24"/>
  <c r="EQ27" i="24" s="1"/>
  <c r="AX27" i="24"/>
  <c r="AU27" i="24"/>
  <c r="AY27" i="24" s="1"/>
  <c r="AR27" i="24"/>
  <c r="AO27" i="24"/>
  <c r="AS27" i="24" s="1"/>
  <c r="BP27" i="24"/>
  <c r="BM27" i="24"/>
  <c r="BQ27" i="24" s="1"/>
  <c r="CN27" i="24"/>
  <c r="CK27" i="24"/>
  <c r="CO27" i="24" s="1"/>
  <c r="DL27" i="24"/>
  <c r="DI27" i="24"/>
  <c r="DM27" i="24" s="1"/>
  <c r="EJ27" i="24"/>
  <c r="EG27" i="24"/>
  <c r="EK27" i="24" s="1"/>
  <c r="CZ26" i="24"/>
  <c r="CW26" i="24"/>
  <c r="DA26" i="24" s="1"/>
  <c r="BA26" i="24"/>
  <c r="BE26" i="24" s="1"/>
  <c r="BD26" i="24"/>
  <c r="DR33" i="24"/>
  <c r="ED31" i="24"/>
  <c r="CO30" i="24"/>
  <c r="ED27" i="24"/>
  <c r="BA25" i="24"/>
  <c r="BE25" i="24" s="1"/>
  <c r="BD25" i="24"/>
  <c r="AF25" i="24"/>
  <c r="AC25" i="24"/>
  <c r="AG25" i="24" s="1"/>
  <c r="DX25" i="24"/>
  <c r="DU25" i="24"/>
  <c r="DY25" i="24" s="1"/>
  <c r="AX25" i="24"/>
  <c r="AU25" i="24"/>
  <c r="AY25" i="24" s="1"/>
  <c r="BV25" i="24"/>
  <c r="BS25" i="24"/>
  <c r="BW25" i="24" s="1"/>
  <c r="CT25" i="24"/>
  <c r="CQ25" i="24"/>
  <c r="CU25" i="24" s="1"/>
  <c r="DR25" i="24"/>
  <c r="DO25" i="24"/>
  <c r="DS25" i="24" s="1"/>
  <c r="EP25" i="24"/>
  <c r="EM25" i="24"/>
  <c r="EQ25" i="24" s="1"/>
  <c r="EK30" i="24"/>
  <c r="DF27" i="24"/>
  <c r="CZ24" i="24"/>
  <c r="EG19" i="24"/>
  <c r="EK19" i="24" s="1"/>
  <c r="EJ19" i="24"/>
  <c r="AR19" i="24"/>
  <c r="AO19" i="24"/>
  <c r="AS19" i="24" s="1"/>
  <c r="AX19" i="24"/>
  <c r="AU19" i="24"/>
  <c r="AY19" i="24" s="1"/>
  <c r="BV19" i="24"/>
  <c r="BS19" i="24"/>
  <c r="BW19" i="24" s="1"/>
  <c r="CT19" i="24"/>
  <c r="CQ19" i="24"/>
  <c r="CU19" i="24" s="1"/>
  <c r="DR19" i="24"/>
  <c r="DO19" i="24"/>
  <c r="DS19" i="24" s="1"/>
  <c r="EP19" i="24"/>
  <c r="EM19" i="24"/>
  <c r="EQ19" i="24" s="1"/>
  <c r="CO29" i="24"/>
  <c r="AM26" i="24"/>
  <c r="DA19" i="24"/>
  <c r="CB19" i="24"/>
  <c r="CB20" i="24"/>
  <c r="BY20" i="24"/>
  <c r="CC20" i="24" s="1"/>
  <c r="CW20" i="24"/>
  <c r="DA20" i="24" s="1"/>
  <c r="CZ20" i="24"/>
  <c r="AR20" i="24"/>
  <c r="AO20" i="24"/>
  <c r="AS20" i="24" s="1"/>
  <c r="CK20" i="24"/>
  <c r="CO20" i="24" s="1"/>
  <c r="CN20" i="24"/>
  <c r="EJ20" i="24"/>
  <c r="EG20" i="24"/>
  <c r="EK20" i="24" s="1"/>
  <c r="BP20" i="24"/>
  <c r="BM20" i="24"/>
  <c r="BQ20" i="24" s="1"/>
  <c r="DL20" i="24"/>
  <c r="DI20" i="24"/>
  <c r="DM20" i="24" s="1"/>
  <c r="AF19" i="24"/>
  <c r="AF16" i="24"/>
  <c r="AC16" i="24"/>
  <c r="AG16" i="24" s="1"/>
  <c r="BD16" i="24"/>
  <c r="BA16" i="24"/>
  <c r="BE16" i="24" s="1"/>
  <c r="CB16" i="24"/>
  <c r="BY16" i="24"/>
  <c r="CC16" i="24" s="1"/>
  <c r="CZ16" i="24"/>
  <c r="CW16" i="24"/>
  <c r="DA16" i="24" s="1"/>
  <c r="DX16" i="24"/>
  <c r="DU16" i="24"/>
  <c r="DY16" i="24" s="1"/>
  <c r="CZ14" i="24"/>
  <c r="BV13" i="24"/>
  <c r="BS13" i="24"/>
  <c r="BW13" i="24" s="1"/>
  <c r="EJ11" i="24"/>
  <c r="EG11" i="24"/>
  <c r="EK11" i="24" s="1"/>
  <c r="DL11" i="24"/>
  <c r="DI11" i="24"/>
  <c r="DM11" i="24" s="1"/>
  <c r="CN11" i="24"/>
  <c r="CK11" i="24"/>
  <c r="BP11" i="24"/>
  <c r="BM11" i="24"/>
  <c r="BQ11" i="24" s="1"/>
  <c r="AR11" i="24"/>
  <c r="AO11" i="24"/>
  <c r="AS11" i="24" s="1"/>
  <c r="CH26" i="24"/>
  <c r="CT20" i="24"/>
  <c r="DR13" i="24"/>
  <c r="DO13" i="24"/>
  <c r="DS13" i="24" s="1"/>
  <c r="AX29" i="24"/>
  <c r="AC23" i="24"/>
  <c r="AG23" i="24" s="1"/>
  <c r="AF23" i="24"/>
  <c r="CB23" i="24"/>
  <c r="BY23" i="24"/>
  <c r="CC23" i="24" s="1"/>
  <c r="CZ23" i="24"/>
  <c r="CW23" i="24"/>
  <c r="DA23" i="24" s="1"/>
  <c r="DX23" i="24"/>
  <c r="DU23" i="24"/>
  <c r="DY23" i="24" s="1"/>
  <c r="EM21" i="24"/>
  <c r="EQ21" i="24" s="1"/>
  <c r="EP21" i="24"/>
  <c r="EG18" i="24"/>
  <c r="EK18" i="24" s="1"/>
  <c r="EJ18" i="24"/>
  <c r="BS16" i="24"/>
  <c r="BW16" i="24" s="1"/>
  <c r="BV16" i="24"/>
  <c r="BG15" i="24"/>
  <c r="BK15" i="24" s="1"/>
  <c r="BJ15" i="24"/>
  <c r="AF14" i="24"/>
  <c r="EP11" i="24"/>
  <c r="EM11" i="24"/>
  <c r="EQ11" i="24" s="1"/>
  <c r="DR11" i="24"/>
  <c r="DO11" i="24"/>
  <c r="DS11" i="24" s="1"/>
  <c r="CT11" i="24"/>
  <c r="CQ11" i="24"/>
  <c r="CU11" i="24" s="1"/>
  <c r="BV11" i="24"/>
  <c r="BS11" i="24"/>
  <c r="BW11" i="24" s="1"/>
  <c r="AU11" i="24"/>
  <c r="AY11" i="24" s="1"/>
  <c r="AX11" i="24"/>
  <c r="ED29" i="24"/>
  <c r="CO25" i="24"/>
  <c r="DI18" i="24"/>
  <c r="DM18" i="24" s="1"/>
  <c r="DL18" i="24"/>
  <c r="BP18" i="24"/>
  <c r="BM18" i="24"/>
  <c r="BQ18" i="24" s="1"/>
  <c r="EM18" i="24"/>
  <c r="EQ18" i="24" s="1"/>
  <c r="EP18" i="24"/>
  <c r="DR18" i="24"/>
  <c r="DO18" i="24"/>
  <c r="DS18" i="24" s="1"/>
  <c r="CW18" i="24"/>
  <c r="DA18" i="24" s="1"/>
  <c r="CZ18" i="24"/>
  <c r="BJ16" i="24"/>
  <c r="BD14" i="24"/>
  <c r="DC13" i="24"/>
  <c r="DG13" i="24" s="1"/>
  <c r="DF13" i="24"/>
  <c r="Z10" i="24"/>
  <c r="CC10" i="24"/>
  <c r="AG10" i="24"/>
  <c r="BP14" i="24"/>
  <c r="J11" i="21"/>
  <c r="J14" i="21"/>
  <c r="J16" i="21"/>
  <c r="J18" i="21"/>
  <c r="J19" i="21"/>
  <c r="J20" i="21"/>
  <c r="J21" i="21"/>
  <c r="J23" i="21"/>
  <c r="J24" i="21"/>
  <c r="J25" i="21"/>
  <c r="J26" i="21"/>
  <c r="J27" i="21"/>
  <c r="J28" i="21"/>
  <c r="J30" i="21"/>
  <c r="J31" i="21"/>
  <c r="J34" i="21"/>
  <c r="Z35" i="24" l="1"/>
  <c r="F14" i="22" s="1"/>
  <c r="DW35" i="24"/>
  <c r="CX32" i="10" s="1"/>
  <c r="DS32" i="10"/>
  <c r="EP35" i="24"/>
  <c r="DQ32" i="10" s="1"/>
  <c r="AA35" i="24"/>
  <c r="H14" i="22" s="1"/>
  <c r="AX35" i="24"/>
  <c r="Y32" i="10" s="1"/>
  <c r="EE10" i="24"/>
  <c r="DU32" i="10"/>
  <c r="DW32" i="10"/>
  <c r="DZ32" i="10"/>
  <c r="DY32" i="10"/>
  <c r="DI10" i="24"/>
  <c r="DM10" i="24" s="1"/>
  <c r="DM35" i="24" s="1"/>
  <c r="CN32" i="10" s="1"/>
  <c r="AL35" i="24"/>
  <c r="M32" i="10" s="1"/>
  <c r="AM10" i="24"/>
  <c r="AM35" i="24" s="1"/>
  <c r="N32" i="10" s="1"/>
  <c r="CB35" i="24"/>
  <c r="BC32" i="10" s="1"/>
  <c r="ED35" i="24"/>
  <c r="DE32" i="10" s="1"/>
  <c r="BM35" i="24"/>
  <c r="AN32" i="10" s="1"/>
  <c r="BS35" i="24"/>
  <c r="AT32" i="10" s="1"/>
  <c r="DO35" i="24"/>
  <c r="CP32" i="10" s="1"/>
  <c r="EJ35" i="24"/>
  <c r="DK32" i="10" s="1"/>
  <c r="AI35" i="24"/>
  <c r="J32" i="10" s="1"/>
  <c r="BA35" i="24"/>
  <c r="AB32" i="10" s="1"/>
  <c r="CQ35" i="24"/>
  <c r="BR32" i="10" s="1"/>
  <c r="AU35" i="24"/>
  <c r="V32" i="10" s="1"/>
  <c r="BG35" i="24"/>
  <c r="AH32" i="10" s="1"/>
  <c r="CH35" i="24"/>
  <c r="BI32" i="10" s="1"/>
  <c r="CW35" i="24"/>
  <c r="BX32" i="10" s="1"/>
  <c r="BE35" i="24"/>
  <c r="AF32" i="10" s="1"/>
  <c r="DA10" i="24"/>
  <c r="DA35" i="24" s="1"/>
  <c r="CB32" i="10" s="1"/>
  <c r="X35" i="24"/>
  <c r="BJ35" i="24"/>
  <c r="AK32" i="10" s="1"/>
  <c r="CI10" i="24"/>
  <c r="CI35" i="24" s="1"/>
  <c r="BJ32" i="10" s="1"/>
  <c r="DX35" i="24"/>
  <c r="CY32" i="10" s="1"/>
  <c r="EE35" i="24"/>
  <c r="DF32" i="10" s="1"/>
  <c r="BP35" i="24"/>
  <c r="AQ32" i="10" s="1"/>
  <c r="BD35" i="24"/>
  <c r="AE32" i="10" s="1"/>
  <c r="CZ35" i="24"/>
  <c r="CA32" i="10" s="1"/>
  <c r="CO11" i="24"/>
  <c r="CK35" i="24"/>
  <c r="BL32" i="10" s="1"/>
  <c r="CU10" i="24"/>
  <c r="CU35" i="24" s="1"/>
  <c r="BV32" i="10" s="1"/>
  <c r="EM35" i="24"/>
  <c r="DN32" i="10" s="1"/>
  <c r="AG11" i="24"/>
  <c r="AG35" i="24" s="1"/>
  <c r="H32" i="10" s="1"/>
  <c r="AC35" i="24"/>
  <c r="D32" i="10" s="1"/>
  <c r="DY11" i="24"/>
  <c r="DY35" i="24" s="1"/>
  <c r="CZ32" i="10" s="1"/>
  <c r="DU35" i="24"/>
  <c r="CV32" i="10" s="1"/>
  <c r="CE35" i="24"/>
  <c r="BF32" i="10" s="1"/>
  <c r="EA35" i="24"/>
  <c r="DB32" i="10" s="1"/>
  <c r="DL35" i="24"/>
  <c r="CM32" i="10" s="1"/>
  <c r="DR35" i="24"/>
  <c r="CS32" i="10" s="1"/>
  <c r="EK35" i="24"/>
  <c r="DL32" i="10" s="1"/>
  <c r="DF35" i="24"/>
  <c r="CG32" i="10" s="1"/>
  <c r="BY35" i="24"/>
  <c r="AZ32" i="10" s="1"/>
  <c r="CC35" i="24"/>
  <c r="BD32" i="10" s="1"/>
  <c r="BK10" i="24"/>
  <c r="BK35" i="24" s="1"/>
  <c r="AL32" i="10" s="1"/>
  <c r="DG35" i="24"/>
  <c r="CH32" i="10" s="1"/>
  <c r="AR35" i="24"/>
  <c r="S32" i="10" s="1"/>
  <c r="CO10" i="24"/>
  <c r="AF35" i="24"/>
  <c r="G32" i="10" s="1"/>
  <c r="DS10" i="24"/>
  <c r="DS35" i="24" s="1"/>
  <c r="CT32" i="10" s="1"/>
  <c r="DC35" i="24"/>
  <c r="CD32" i="10" s="1"/>
  <c r="CN35" i="24"/>
  <c r="BO32" i="10" s="1"/>
  <c r="EG35" i="24"/>
  <c r="DH32" i="10" s="1"/>
  <c r="CT35" i="24"/>
  <c r="BU32" i="10" s="1"/>
  <c r="BV35" i="24"/>
  <c r="AW32" i="10" s="1"/>
  <c r="AO35" i="24"/>
  <c r="P32" i="10" s="1"/>
  <c r="BW10" i="24"/>
  <c r="BW35" i="24" s="1"/>
  <c r="AX32" i="10" s="1"/>
  <c r="AY10" i="24"/>
  <c r="AY35" i="24" s="1"/>
  <c r="Z32" i="10" s="1"/>
  <c r="EQ10" i="24"/>
  <c r="EQ35" i="24" s="1"/>
  <c r="DR32" i="10" s="1"/>
  <c r="AQ35" i="24"/>
  <c r="R32" i="10" s="1"/>
  <c r="AS10" i="24"/>
  <c r="AS35" i="24" s="1"/>
  <c r="T32" i="10" s="1"/>
  <c r="DK35" i="24"/>
  <c r="CL32" i="10" s="1"/>
  <c r="BQ10" i="24"/>
  <c r="BQ35" i="24" s="1"/>
  <c r="AR32" i="10" s="1"/>
  <c r="DI35" i="24" l="1"/>
  <c r="CJ32" i="10" s="1"/>
  <c r="DT32" i="10" s="1"/>
  <c r="EA32" i="10"/>
  <c r="DV32" i="10"/>
  <c r="DX32" i="10"/>
  <c r="ED32" i="10" s="1"/>
  <c r="EC32" i="10"/>
  <c r="EE32" i="10" s="1"/>
  <c r="CO35" i="24"/>
  <c r="BP32" i="10" s="1"/>
  <c r="C3" i="22"/>
  <c r="EB32" i="10" l="1"/>
  <c r="EF32" i="10" s="1"/>
  <c r="H12" i="21"/>
  <c r="H13" i="21"/>
  <c r="H15" i="21"/>
  <c r="H17" i="21"/>
  <c r="H22" i="21"/>
  <c r="H29" i="21"/>
  <c r="H32" i="21"/>
  <c r="H33" i="21"/>
  <c r="I14" i="22" l="1"/>
  <c r="AC11" i="11"/>
  <c r="AC12" i="11"/>
  <c r="AC13" i="11"/>
  <c r="AC14" i="11"/>
  <c r="AC15" i="11"/>
  <c r="AC16" i="11"/>
  <c r="AC17" i="11"/>
  <c r="AC18" i="11"/>
  <c r="AC24" i="11"/>
  <c r="AC25" i="11"/>
  <c r="AC26" i="11"/>
  <c r="AC27" i="11"/>
  <c r="AC28" i="11"/>
  <c r="AC29" i="11"/>
  <c r="AC30" i="11"/>
  <c r="AC31" i="11"/>
  <c r="AC32" i="11"/>
  <c r="AC33" i="11"/>
  <c r="AC34" i="11"/>
  <c r="AC10" i="11"/>
  <c r="AA11" i="11"/>
  <c r="AA12" i="11"/>
  <c r="AA13" i="11"/>
  <c r="AA14" i="11"/>
  <c r="AA15" i="11"/>
  <c r="AA16" i="11"/>
  <c r="AA17" i="11"/>
  <c r="AA18" i="11"/>
  <c r="AA19" i="11"/>
  <c r="AA20" i="11"/>
  <c r="AA21" i="11"/>
  <c r="AA22" i="11"/>
  <c r="AA23" i="11"/>
  <c r="AA24" i="11"/>
  <c r="AA25" i="11"/>
  <c r="AA26" i="11"/>
  <c r="AA27" i="11"/>
  <c r="AA28" i="11"/>
  <c r="AA29" i="11"/>
  <c r="AA30" i="11"/>
  <c r="AA31" i="11"/>
  <c r="AA32" i="11"/>
  <c r="AA33" i="11"/>
  <c r="AA34" i="11"/>
  <c r="AA10" i="11"/>
  <c r="Z11" i="11"/>
  <c r="Z12" i="11"/>
  <c r="Z13" i="11"/>
  <c r="Z14" i="11"/>
  <c r="Z15" i="11"/>
  <c r="Z16" i="11"/>
  <c r="Z17" i="11"/>
  <c r="Z18" i="11"/>
  <c r="Z19" i="11"/>
  <c r="Z20" i="11"/>
  <c r="Z21" i="11"/>
  <c r="Z22" i="11"/>
  <c r="Z23" i="11"/>
  <c r="Z10" i="11"/>
  <c r="AB19" i="11"/>
  <c r="AB20" i="11"/>
  <c r="AB21" i="11"/>
  <c r="AB22" i="11"/>
  <c r="AB23" i="11"/>
  <c r="AB24" i="11"/>
  <c r="AB25" i="11"/>
  <c r="AB26" i="11"/>
  <c r="AB27" i="11"/>
  <c r="AB28" i="11"/>
  <c r="AB29" i="11"/>
  <c r="AA13" i="21" l="1"/>
  <c r="AA15" i="21"/>
  <c r="AA16" i="21"/>
  <c r="AA17" i="21"/>
  <c r="AA18" i="21"/>
  <c r="AA24" i="21"/>
  <c r="AA25" i="21"/>
  <c r="AA26" i="21"/>
  <c r="AA27" i="21"/>
  <c r="AA28" i="21"/>
  <c r="AA29" i="21"/>
  <c r="AA30" i="21"/>
  <c r="AA31" i="21"/>
  <c r="AA33" i="21"/>
  <c r="Z21" i="21"/>
  <c r="Z22" i="21"/>
  <c r="Z23" i="21"/>
  <c r="Z24" i="21"/>
  <c r="Z25" i="21"/>
  <c r="Z26" i="21"/>
  <c r="Z27" i="21"/>
  <c r="Z28" i="21"/>
  <c r="Z29" i="21"/>
  <c r="Z30" i="21"/>
  <c r="Z31" i="21"/>
  <c r="Z33" i="21"/>
  <c r="Y15" i="21"/>
  <c r="Y16" i="21"/>
  <c r="Y17" i="21"/>
  <c r="Y18" i="21"/>
  <c r="Y19" i="21"/>
  <c r="Y21" i="21"/>
  <c r="Y22" i="21"/>
  <c r="Y23" i="21"/>
  <c r="AB30" i="11"/>
  <c r="AB31" i="11"/>
  <c r="AB32" i="11"/>
  <c r="AB33" i="11"/>
  <c r="AB34" i="11"/>
  <c r="AA35" i="11"/>
  <c r="O11" i="11"/>
  <c r="O12" i="11"/>
  <c r="O13" i="11"/>
  <c r="O14" i="11"/>
  <c r="O15" i="11"/>
  <c r="O16" i="11"/>
  <c r="O17" i="11"/>
  <c r="O18" i="11"/>
  <c r="O19" i="11"/>
  <c r="O20" i="11"/>
  <c r="O21" i="11"/>
  <c r="O22" i="11"/>
  <c r="O23" i="11"/>
  <c r="O24" i="11"/>
  <c r="O25" i="11"/>
  <c r="O26" i="11"/>
  <c r="O27" i="11"/>
  <c r="O28" i="11"/>
  <c r="O29" i="11"/>
  <c r="O30" i="11"/>
  <c r="O31" i="11"/>
  <c r="O32" i="11"/>
  <c r="O33" i="11"/>
  <c r="O34" i="11"/>
  <c r="O10" i="11"/>
  <c r="N11" i="11"/>
  <c r="N12" i="11"/>
  <c r="K12" i="11" s="1"/>
  <c r="N13" i="11"/>
  <c r="N14" i="11"/>
  <c r="N15" i="11"/>
  <c r="N16" i="11"/>
  <c r="I16" i="11" s="1"/>
  <c r="N17" i="11"/>
  <c r="N18" i="11"/>
  <c r="N19" i="11"/>
  <c r="N20" i="11"/>
  <c r="N21" i="11"/>
  <c r="N22" i="11"/>
  <c r="N23" i="11"/>
  <c r="N24" i="11"/>
  <c r="I24" i="11" s="1"/>
  <c r="N25" i="11"/>
  <c r="N26" i="11"/>
  <c r="N27" i="11"/>
  <c r="N28" i="11"/>
  <c r="I28" i="11" s="1"/>
  <c r="N29" i="11"/>
  <c r="N30" i="11"/>
  <c r="N31" i="11"/>
  <c r="N32" i="11"/>
  <c r="K32" i="11" s="1"/>
  <c r="N33" i="11"/>
  <c r="N34" i="11"/>
  <c r="N10" i="11"/>
  <c r="M11" i="11"/>
  <c r="M12" i="11"/>
  <c r="M13" i="11"/>
  <c r="M14" i="11"/>
  <c r="M15" i="11"/>
  <c r="M16" i="11"/>
  <c r="M17" i="11"/>
  <c r="M18" i="11"/>
  <c r="M19" i="11"/>
  <c r="M20" i="11"/>
  <c r="M21" i="11"/>
  <c r="M22" i="11"/>
  <c r="M23" i="11"/>
  <c r="M24" i="11"/>
  <c r="M25" i="11"/>
  <c r="M26" i="11"/>
  <c r="M27" i="11"/>
  <c r="M28" i="11"/>
  <c r="M29" i="11"/>
  <c r="M30" i="11"/>
  <c r="M31" i="11"/>
  <c r="M32" i="11"/>
  <c r="M33" i="11"/>
  <c r="M34" i="11"/>
  <c r="L11" i="11"/>
  <c r="L12" i="11"/>
  <c r="L13" i="11"/>
  <c r="L14" i="11"/>
  <c r="L15" i="11"/>
  <c r="L16" i="11"/>
  <c r="L17" i="11"/>
  <c r="L18" i="11"/>
  <c r="L19" i="11"/>
  <c r="L20" i="11"/>
  <c r="L21" i="11"/>
  <c r="L22" i="11"/>
  <c r="L23" i="11"/>
  <c r="L24" i="11"/>
  <c r="L25" i="11"/>
  <c r="L26" i="11"/>
  <c r="L27" i="11"/>
  <c r="L28" i="11"/>
  <c r="L29" i="11"/>
  <c r="L30" i="11"/>
  <c r="L31" i="11"/>
  <c r="L32" i="11"/>
  <c r="L33" i="11"/>
  <c r="L34" i="11"/>
  <c r="M10" i="11"/>
  <c r="L10" i="11"/>
  <c r="I18" i="11" l="1"/>
  <c r="I14" i="11"/>
  <c r="I30" i="11"/>
  <c r="I34" i="11"/>
  <c r="I26" i="11"/>
  <c r="K22" i="11"/>
  <c r="I20" i="11"/>
  <c r="M35" i="11"/>
  <c r="K33" i="11"/>
  <c r="K29" i="11"/>
  <c r="I25" i="11"/>
  <c r="I21" i="11"/>
  <c r="K17" i="11"/>
  <c r="K13" i="11"/>
  <c r="N35" i="11"/>
  <c r="E12" i="22" s="1"/>
  <c r="K10" i="11"/>
  <c r="I31" i="11"/>
  <c r="I27" i="11"/>
  <c r="I23" i="11"/>
  <c r="I19" i="11"/>
  <c r="K15" i="11"/>
  <c r="I11" i="11"/>
  <c r="K11" i="21"/>
  <c r="G11" i="21" s="1"/>
  <c r="K12" i="21"/>
  <c r="I12" i="21" s="1"/>
  <c r="K13" i="21"/>
  <c r="I13" i="21" s="1"/>
  <c r="K14" i="21"/>
  <c r="G14" i="21" s="1"/>
  <c r="K15" i="21"/>
  <c r="I15" i="21" s="1"/>
  <c r="K16" i="21"/>
  <c r="G16" i="21" s="1"/>
  <c r="K17" i="21"/>
  <c r="I17" i="21" s="1"/>
  <c r="K18" i="21"/>
  <c r="G18" i="21" s="1"/>
  <c r="K19" i="21"/>
  <c r="G19" i="21" s="1"/>
  <c r="K20" i="21"/>
  <c r="G20" i="21" s="1"/>
  <c r="K21" i="21"/>
  <c r="G21" i="21" s="1"/>
  <c r="K22" i="21"/>
  <c r="I22" i="21" s="1"/>
  <c r="K23" i="21"/>
  <c r="G23" i="21" s="1"/>
  <c r="K24" i="21"/>
  <c r="G24" i="21" s="1"/>
  <c r="K25" i="21"/>
  <c r="G25" i="21" s="1"/>
  <c r="K26" i="21"/>
  <c r="G26" i="21" s="1"/>
  <c r="K27" i="21"/>
  <c r="G27" i="21" s="1"/>
  <c r="K28" i="21"/>
  <c r="G28" i="21" s="1"/>
  <c r="K29" i="21"/>
  <c r="I29" i="21" s="1"/>
  <c r="K30" i="21"/>
  <c r="G30" i="21" s="1"/>
  <c r="K31" i="21"/>
  <c r="G31" i="21" s="1"/>
  <c r="K32" i="21"/>
  <c r="I32" i="21" s="1"/>
  <c r="K33" i="21"/>
  <c r="I33" i="21" s="1"/>
  <c r="K34" i="21"/>
  <c r="G34" i="21" s="1"/>
  <c r="K10" i="21"/>
  <c r="L11" i="21"/>
  <c r="L12" i="21"/>
  <c r="J12" i="21" s="1"/>
  <c r="L13" i="21"/>
  <c r="J13" i="21" s="1"/>
  <c r="L14" i="21"/>
  <c r="L15" i="21"/>
  <c r="J15" i="21" s="1"/>
  <c r="L16" i="21"/>
  <c r="L17" i="21"/>
  <c r="J17" i="21" s="1"/>
  <c r="L18" i="21"/>
  <c r="H18" i="21" s="1"/>
  <c r="L19" i="21"/>
  <c r="H19" i="21" s="1"/>
  <c r="L20" i="21"/>
  <c r="H20" i="21" s="1"/>
  <c r="L21" i="21"/>
  <c r="H21" i="21" s="1"/>
  <c r="L22" i="21"/>
  <c r="J22" i="21" s="1"/>
  <c r="L23" i="21"/>
  <c r="H23" i="21" s="1"/>
  <c r="L24" i="21"/>
  <c r="H24" i="21" s="1"/>
  <c r="L25" i="21"/>
  <c r="H25" i="21" s="1"/>
  <c r="L26" i="21"/>
  <c r="H26" i="21" s="1"/>
  <c r="L27" i="21"/>
  <c r="H27" i="21" s="1"/>
  <c r="L28" i="21"/>
  <c r="H28" i="21" s="1"/>
  <c r="L29" i="21"/>
  <c r="J29" i="21" s="1"/>
  <c r="L30" i="21"/>
  <c r="H30" i="21" s="1"/>
  <c r="L31" i="21"/>
  <c r="H31" i="21" s="1"/>
  <c r="L32" i="21"/>
  <c r="J32" i="21" s="1"/>
  <c r="L33" i="21"/>
  <c r="J33" i="21" s="1"/>
  <c r="L34" i="21"/>
  <c r="H34" i="21" s="1"/>
  <c r="L10" i="21"/>
  <c r="H10" i="21" s="1"/>
  <c r="O11" i="21"/>
  <c r="O12" i="21"/>
  <c r="O13" i="21"/>
  <c r="O14" i="21"/>
  <c r="O15" i="21"/>
  <c r="O16" i="21"/>
  <c r="O17" i="21"/>
  <c r="O18" i="21"/>
  <c r="O19" i="21"/>
  <c r="O20" i="21"/>
  <c r="O21" i="21"/>
  <c r="O22" i="21"/>
  <c r="O23" i="21"/>
  <c r="O24" i="21"/>
  <c r="W24" i="21" s="1"/>
  <c r="O25" i="21"/>
  <c r="W25" i="21" s="1"/>
  <c r="O26" i="21"/>
  <c r="W26" i="21" s="1"/>
  <c r="O27" i="21"/>
  <c r="W27" i="21" s="1"/>
  <c r="O28" i="21"/>
  <c r="W28" i="21" s="1"/>
  <c r="O29" i="21"/>
  <c r="W29" i="21" s="1"/>
  <c r="O30" i="21"/>
  <c r="W30" i="21" s="1"/>
  <c r="O31" i="21"/>
  <c r="W31" i="21" s="1"/>
  <c r="O32" i="21"/>
  <c r="O33" i="21"/>
  <c r="W33" i="21" s="1"/>
  <c r="O34" i="21"/>
  <c r="O10" i="21"/>
  <c r="N11" i="21"/>
  <c r="N12" i="21"/>
  <c r="N13" i="21"/>
  <c r="N14" i="21"/>
  <c r="W14" i="21" s="1"/>
  <c r="N15" i="21"/>
  <c r="W15" i="21" s="1"/>
  <c r="N16" i="21"/>
  <c r="W16" i="21" s="1"/>
  <c r="N17" i="21"/>
  <c r="W17" i="21" s="1"/>
  <c r="N18" i="21"/>
  <c r="W18" i="21" s="1"/>
  <c r="N19" i="21"/>
  <c r="W19" i="21" s="1"/>
  <c r="N20" i="21"/>
  <c r="W20" i="21" s="1"/>
  <c r="N21" i="21"/>
  <c r="W21" i="21" s="1"/>
  <c r="N22" i="21"/>
  <c r="W22" i="21" s="1"/>
  <c r="N23" i="21"/>
  <c r="W23" i="21" s="1"/>
  <c r="N24" i="21"/>
  <c r="N25" i="21"/>
  <c r="N26" i="21"/>
  <c r="N27" i="21"/>
  <c r="N28" i="21"/>
  <c r="N29" i="21"/>
  <c r="N30" i="21"/>
  <c r="N31" i="21"/>
  <c r="N32" i="21"/>
  <c r="N33" i="21"/>
  <c r="N34" i="21"/>
  <c r="N10" i="21"/>
  <c r="T11" i="21"/>
  <c r="V11" i="21" s="1"/>
  <c r="T12" i="21"/>
  <c r="V12" i="21" s="1"/>
  <c r="T13" i="21"/>
  <c r="V13" i="21" s="1"/>
  <c r="T14" i="21"/>
  <c r="V14" i="21" s="1"/>
  <c r="T15" i="21"/>
  <c r="V15" i="21" s="1"/>
  <c r="T16" i="21"/>
  <c r="V16" i="21" s="1"/>
  <c r="T17" i="21"/>
  <c r="V17" i="21" s="1"/>
  <c r="T18" i="21"/>
  <c r="V18" i="21" s="1"/>
  <c r="T19" i="21"/>
  <c r="V19" i="21" s="1"/>
  <c r="T20" i="21"/>
  <c r="V20" i="21" s="1"/>
  <c r="T21" i="21"/>
  <c r="V21" i="21" s="1"/>
  <c r="T22" i="21"/>
  <c r="V22" i="21" s="1"/>
  <c r="T23" i="21"/>
  <c r="V23" i="21" s="1"/>
  <c r="T24" i="21"/>
  <c r="V24" i="21" s="1"/>
  <c r="T25" i="21"/>
  <c r="V25" i="21" s="1"/>
  <c r="T26" i="21"/>
  <c r="V26" i="21" s="1"/>
  <c r="T27" i="21"/>
  <c r="V27" i="21" s="1"/>
  <c r="T28" i="21"/>
  <c r="V28" i="21" s="1"/>
  <c r="T29" i="21"/>
  <c r="V29" i="21" s="1"/>
  <c r="T30" i="21"/>
  <c r="V30" i="21" s="1"/>
  <c r="T31" i="21"/>
  <c r="V31" i="21" s="1"/>
  <c r="T32" i="21"/>
  <c r="V32" i="21" s="1"/>
  <c r="T33" i="21"/>
  <c r="V33" i="21" s="1"/>
  <c r="T34" i="21"/>
  <c r="V34" i="21" s="1"/>
  <c r="T10" i="21"/>
  <c r="V10" i="21" s="1"/>
  <c r="F35" i="21"/>
  <c r="E34" i="21"/>
  <c r="E33" i="21"/>
  <c r="W32" i="21"/>
  <c r="E32" i="21"/>
  <c r="BL32" i="21" s="1"/>
  <c r="BM32" i="21" s="1"/>
  <c r="E31" i="21"/>
  <c r="BX31" i="21" s="1"/>
  <c r="E30" i="21"/>
  <c r="CR30" i="21" s="1"/>
  <c r="CS30" i="21" s="1"/>
  <c r="E29" i="21"/>
  <c r="AB29" i="21" s="1"/>
  <c r="E28" i="21"/>
  <c r="EL28" i="21" s="1"/>
  <c r="E27" i="21"/>
  <c r="DJ27" i="21" s="1"/>
  <c r="DK27" i="21" s="1"/>
  <c r="E26" i="21"/>
  <c r="DH26" i="21" s="1"/>
  <c r="E25" i="21"/>
  <c r="E24" i="21"/>
  <c r="E23" i="21"/>
  <c r="E22" i="21"/>
  <c r="DT22" i="21" s="1"/>
  <c r="E21" i="21"/>
  <c r="AB21" i="21" s="1"/>
  <c r="E20" i="21"/>
  <c r="EH20" i="21" s="1"/>
  <c r="EI20" i="21" s="1"/>
  <c r="E19" i="21"/>
  <c r="CX19" i="21" s="1"/>
  <c r="CY19" i="21" s="1"/>
  <c r="E18" i="21"/>
  <c r="E17" i="21"/>
  <c r="CR17" i="21" s="1"/>
  <c r="CS17" i="21" s="1"/>
  <c r="E16" i="21"/>
  <c r="DV16" i="21" s="1"/>
  <c r="DW16" i="21" s="1"/>
  <c r="E15" i="21"/>
  <c r="DT15" i="21" s="1"/>
  <c r="E14" i="21"/>
  <c r="CJ14" i="21" s="1"/>
  <c r="CK14" i="21" s="1"/>
  <c r="E13" i="21"/>
  <c r="EF13" i="21" s="1"/>
  <c r="E12" i="21"/>
  <c r="E11" i="21"/>
  <c r="DT11" i="21" s="1"/>
  <c r="DU11" i="21" s="1"/>
  <c r="E10" i="21"/>
  <c r="W13" i="21" l="1"/>
  <c r="X13" i="21" s="1"/>
  <c r="Y13" i="21" s="1"/>
  <c r="W12" i="21"/>
  <c r="G10" i="21"/>
  <c r="I10" i="21"/>
  <c r="EH10" i="21" s="1"/>
  <c r="EN12" i="21"/>
  <c r="EO12" i="21" s="1"/>
  <c r="W34" i="21"/>
  <c r="X34" i="21" s="1"/>
  <c r="W11" i="21"/>
  <c r="X11" i="21" s="1"/>
  <c r="AA11" i="21" s="1"/>
  <c r="W10" i="21"/>
  <c r="X10" i="21" s="1"/>
  <c r="DJ10" i="21"/>
  <c r="DK10" i="21" s="1"/>
  <c r="U35" i="21"/>
  <c r="V35" i="21"/>
  <c r="H14" i="21"/>
  <c r="AH14" i="21" s="1"/>
  <c r="AB14" i="21"/>
  <c r="AC14" i="21" s="1"/>
  <c r="L35" i="21"/>
  <c r="E13" i="22" s="1"/>
  <c r="E15" i="22" s="1"/>
  <c r="J10" i="21"/>
  <c r="DP10" i="21" s="1"/>
  <c r="CF15" i="21"/>
  <c r="H11" i="21"/>
  <c r="EL11" i="21" s="1"/>
  <c r="H16" i="21"/>
  <c r="X14" i="21"/>
  <c r="Y14" i="21" s="1"/>
  <c r="X18" i="21"/>
  <c r="X22" i="21"/>
  <c r="AA22" i="21" s="1"/>
  <c r="X32" i="21"/>
  <c r="AA32" i="21" s="1"/>
  <c r="BX10" i="21"/>
  <c r="CD10" i="21"/>
  <c r="X16" i="21"/>
  <c r="X23" i="21"/>
  <c r="AA23" i="21" s="1"/>
  <c r="X29" i="21"/>
  <c r="EH28" i="21"/>
  <c r="EI28" i="21" s="1"/>
  <c r="CD12" i="21"/>
  <c r="CE12" i="21" s="1"/>
  <c r="CF10" i="21"/>
  <c r="CG10" i="21" s="1"/>
  <c r="AD20" i="21"/>
  <c r="AE20" i="21" s="1"/>
  <c r="BH10" i="21"/>
  <c r="BI10" i="21" s="1"/>
  <c r="AB12" i="21"/>
  <c r="AC12" i="21" s="1"/>
  <c r="CD28" i="21"/>
  <c r="CE28" i="21" s="1"/>
  <c r="CP28" i="21"/>
  <c r="CQ28" i="21" s="1"/>
  <c r="CF31" i="21"/>
  <c r="CG31" i="21" s="1"/>
  <c r="X17" i="21"/>
  <c r="DD21" i="21"/>
  <c r="DE21" i="21" s="1"/>
  <c r="AJ30" i="21"/>
  <c r="AK30" i="21" s="1"/>
  <c r="AD34" i="21"/>
  <c r="AE34" i="21" s="1"/>
  <c r="BN10" i="21"/>
  <c r="BO10" i="21" s="1"/>
  <c r="CJ12" i="21"/>
  <c r="CK12" i="21" s="1"/>
  <c r="AB20" i="21"/>
  <c r="AC20" i="21" s="1"/>
  <c r="BL20" i="21"/>
  <c r="BM20" i="21" s="1"/>
  <c r="DD28" i="21"/>
  <c r="DE28" i="21" s="1"/>
  <c r="BT22" i="21"/>
  <c r="BU22" i="21" s="1"/>
  <c r="EB15" i="21"/>
  <c r="EC15" i="21" s="1"/>
  <c r="DV17" i="21"/>
  <c r="DW17" i="21" s="1"/>
  <c r="BT13" i="21"/>
  <c r="BU13" i="21" s="1"/>
  <c r="EN17" i="21"/>
  <c r="EO17" i="21" s="1"/>
  <c r="EF22" i="21"/>
  <c r="EG22" i="21" s="1"/>
  <c r="BN12" i="21"/>
  <c r="BO12" i="21" s="1"/>
  <c r="DV12" i="21"/>
  <c r="DW12" i="21" s="1"/>
  <c r="DT14" i="21"/>
  <c r="DU14" i="21" s="1"/>
  <c r="AZ15" i="21"/>
  <c r="BA15" i="21" s="1"/>
  <c r="AZ17" i="21"/>
  <c r="BA17" i="21" s="1"/>
  <c r="CV17" i="21"/>
  <c r="CW17" i="21" s="1"/>
  <c r="AD22" i="21"/>
  <c r="AE22" i="21" s="1"/>
  <c r="CV26" i="21"/>
  <c r="CW26" i="21" s="1"/>
  <c r="CJ28" i="21"/>
  <c r="CK28" i="21" s="1"/>
  <c r="DZ28" i="21"/>
  <c r="EA28" i="21" s="1"/>
  <c r="DP17" i="21"/>
  <c r="BH17" i="21"/>
  <c r="BI17" i="21" s="1"/>
  <c r="DT19" i="21"/>
  <c r="DU19" i="21" s="1"/>
  <c r="BZ17" i="21"/>
  <c r="CA17" i="21" s="1"/>
  <c r="AD10" i="21"/>
  <c r="AE10" i="21" s="1"/>
  <c r="DN10" i="21"/>
  <c r="DO10" i="21" s="1"/>
  <c r="AD12" i="21"/>
  <c r="AE12" i="21" s="1"/>
  <c r="DP12" i="21"/>
  <c r="DQ12" i="21" s="1"/>
  <c r="DB13" i="21"/>
  <c r="DC13" i="21" s="1"/>
  <c r="AV14" i="21"/>
  <c r="AW14" i="21" s="1"/>
  <c r="AH17" i="21"/>
  <c r="AI17" i="21" s="1"/>
  <c r="BX21" i="21"/>
  <c r="AP28" i="21"/>
  <c r="AQ28" i="21" s="1"/>
  <c r="DJ28" i="21"/>
  <c r="DK28" i="21" s="1"/>
  <c r="BL30" i="21"/>
  <c r="BM30" i="21" s="1"/>
  <c r="EL18" i="21"/>
  <c r="DD18" i="21"/>
  <c r="DE18" i="21" s="1"/>
  <c r="BX18" i="21"/>
  <c r="BY18" i="21" s="1"/>
  <c r="AN18" i="21"/>
  <c r="AO18" i="21" s="1"/>
  <c r="EF18" i="21"/>
  <c r="EG18" i="21" s="1"/>
  <c r="CV18" i="21"/>
  <c r="CW18" i="21" s="1"/>
  <c r="BL18" i="21"/>
  <c r="BM18" i="21" s="1"/>
  <c r="AJ18" i="21"/>
  <c r="AK18" i="21" s="1"/>
  <c r="BH33" i="21"/>
  <c r="BI33" i="21" s="1"/>
  <c r="BX15" i="21"/>
  <c r="BY15" i="21" s="1"/>
  <c r="AB18" i="21"/>
  <c r="AC18" i="21" s="1"/>
  <c r="CJ18" i="21"/>
  <c r="CK18" i="21" s="1"/>
  <c r="EH23" i="21"/>
  <c r="EI23" i="21" s="1"/>
  <c r="AD23" i="21"/>
  <c r="AE23" i="21" s="1"/>
  <c r="AT12" i="21"/>
  <c r="AU12" i="21" s="1"/>
  <c r="BZ12" i="21"/>
  <c r="CA12" i="21" s="1"/>
  <c r="DJ12" i="21"/>
  <c r="DK12" i="21" s="1"/>
  <c r="EL12" i="21"/>
  <c r="EM12" i="21" s="1"/>
  <c r="CV14" i="21"/>
  <c r="CW14" i="21" s="1"/>
  <c r="AJ15" i="21"/>
  <c r="AK15" i="21" s="1"/>
  <c r="DD15" i="21"/>
  <c r="DE15" i="21" s="1"/>
  <c r="BH18" i="21"/>
  <c r="BI18" i="21" s="1"/>
  <c r="EB18" i="21"/>
  <c r="EC18" i="21" s="1"/>
  <c r="DZ20" i="21"/>
  <c r="EA20" i="21" s="1"/>
  <c r="DB20" i="21"/>
  <c r="DC20" i="21" s="1"/>
  <c r="AZ20" i="21"/>
  <c r="BA20" i="21" s="1"/>
  <c r="CL20" i="21"/>
  <c r="CM20" i="21" s="1"/>
  <c r="AV20" i="21"/>
  <c r="AW20" i="21" s="1"/>
  <c r="DT20" i="21"/>
  <c r="DU20" i="21" s="1"/>
  <c r="DJ24" i="21"/>
  <c r="DK24" i="21" s="1"/>
  <c r="EL34" i="21"/>
  <c r="EM34" i="21" s="1"/>
  <c r="AH34" i="21"/>
  <c r="AI34" i="21" s="1"/>
  <c r="CF18" i="21"/>
  <c r="CG18" i="21" s="1"/>
  <c r="BR27" i="21"/>
  <c r="BS27" i="21" s="1"/>
  <c r="BT11" i="21"/>
  <c r="BU11" i="21" s="1"/>
  <c r="DN16" i="21"/>
  <c r="DO16" i="21" s="1"/>
  <c r="BZ23" i="21"/>
  <c r="CA23" i="21" s="1"/>
  <c r="AV32" i="21"/>
  <c r="AW32" i="21" s="1"/>
  <c r="DH32" i="21"/>
  <c r="DI32" i="21" s="1"/>
  <c r="DB32" i="21"/>
  <c r="DC32" i="21" s="1"/>
  <c r="AT10" i="21"/>
  <c r="AU10" i="21" s="1"/>
  <c r="EF11" i="21"/>
  <c r="AN12" i="21"/>
  <c r="AO12" i="21" s="1"/>
  <c r="BT12" i="21"/>
  <c r="DD12" i="21"/>
  <c r="DE12" i="21" s="1"/>
  <c r="DZ12" i="21"/>
  <c r="EA12" i="21" s="1"/>
  <c r="BX14" i="21"/>
  <c r="BY14" i="21" s="1"/>
  <c r="AB15" i="21"/>
  <c r="AC15" i="21" s="1"/>
  <c r="CV15" i="21"/>
  <c r="CW15" i="21" s="1"/>
  <c r="EL17" i="21"/>
  <c r="EM17" i="21" s="1"/>
  <c r="DD17" i="21"/>
  <c r="DE17" i="21" s="1"/>
  <c r="CP17" i="21"/>
  <c r="CT17" i="21" s="1"/>
  <c r="BN17" i="21"/>
  <c r="BO17" i="21" s="1"/>
  <c r="AV17" i="21"/>
  <c r="AW17" i="21" s="1"/>
  <c r="AD17" i="21"/>
  <c r="AE17" i="21" s="1"/>
  <c r="EF17" i="21"/>
  <c r="EG17" i="21" s="1"/>
  <c r="CJ17" i="21"/>
  <c r="CK17" i="21" s="1"/>
  <c r="AT17" i="21"/>
  <c r="AU17" i="21" s="1"/>
  <c r="AN17" i="21"/>
  <c r="CD17" i="21"/>
  <c r="CE17" i="21" s="1"/>
  <c r="DZ17" i="21"/>
  <c r="EA17" i="21" s="1"/>
  <c r="AZ18" i="21"/>
  <c r="BA18" i="21" s="1"/>
  <c r="DT18" i="21"/>
  <c r="DU18" i="21" s="1"/>
  <c r="BX20" i="21"/>
  <c r="BY20" i="21" s="1"/>
  <c r="DV23" i="21"/>
  <c r="DW23" i="21" s="1"/>
  <c r="BH32" i="21"/>
  <c r="BI32" i="21" s="1"/>
  <c r="DH33" i="21"/>
  <c r="DI33" i="21" s="1"/>
  <c r="DN17" i="21"/>
  <c r="DO17" i="21" s="1"/>
  <c r="DT21" i="21"/>
  <c r="DU21" i="21" s="1"/>
  <c r="CD22" i="21"/>
  <c r="CE22" i="21" s="1"/>
  <c r="EN26" i="21"/>
  <c r="EO26" i="21" s="1"/>
  <c r="AB28" i="21"/>
  <c r="AC28" i="21" s="1"/>
  <c r="AT28" i="21"/>
  <c r="AU28" i="21" s="1"/>
  <c r="CR28" i="21"/>
  <c r="DN28" i="21"/>
  <c r="DO28" i="21" s="1"/>
  <c r="BB31" i="21"/>
  <c r="BC31" i="21" s="1"/>
  <c r="DH18" i="21"/>
  <c r="CP22" i="21"/>
  <c r="CQ22" i="21" s="1"/>
  <c r="BX28" i="21"/>
  <c r="AJ28" i="21"/>
  <c r="AK28" i="21" s="1"/>
  <c r="BB28" i="21"/>
  <c r="BC28" i="21" s="1"/>
  <c r="DB28" i="21"/>
  <c r="DC28" i="21" s="1"/>
  <c r="DT28" i="21"/>
  <c r="DU28" i="21" s="1"/>
  <c r="EG13" i="21"/>
  <c r="CJ11" i="21"/>
  <c r="CK11" i="21" s="1"/>
  <c r="EL13" i="21"/>
  <c r="EM13" i="21" s="1"/>
  <c r="DP13" i="21"/>
  <c r="DQ13" i="21" s="1"/>
  <c r="CX13" i="21"/>
  <c r="CY13" i="21" s="1"/>
  <c r="CR13" i="21"/>
  <c r="BR13" i="21"/>
  <c r="BS13" i="21" s="1"/>
  <c r="BF13" i="21"/>
  <c r="AV13" i="21"/>
  <c r="AW13" i="21" s="1"/>
  <c r="AN13" i="21"/>
  <c r="BL13" i="21"/>
  <c r="DV13" i="21"/>
  <c r="DW13" i="21" s="1"/>
  <c r="DN13" i="21"/>
  <c r="DH13" i="21"/>
  <c r="CP13" i="21"/>
  <c r="CQ13" i="21" s="1"/>
  <c r="BZ13" i="21"/>
  <c r="CA13" i="21" s="1"/>
  <c r="BN13" i="21"/>
  <c r="BO13" i="21" s="1"/>
  <c r="BB13" i="21"/>
  <c r="BC13" i="21" s="1"/>
  <c r="AT13" i="21"/>
  <c r="AU13" i="21" s="1"/>
  <c r="EH13" i="21"/>
  <c r="EI13" i="21" s="1"/>
  <c r="EB13" i="21"/>
  <c r="EC13" i="21" s="1"/>
  <c r="DT13" i="21"/>
  <c r="DU13" i="21" s="1"/>
  <c r="DD13" i="21"/>
  <c r="CV13" i="21"/>
  <c r="CW13" i="21" s="1"/>
  <c r="CL13" i="21"/>
  <c r="CM13" i="21" s="1"/>
  <c r="CF13" i="21"/>
  <c r="CG13" i="21" s="1"/>
  <c r="BX13" i="21"/>
  <c r="AH13" i="21"/>
  <c r="DT10" i="21"/>
  <c r="CP10" i="21"/>
  <c r="CQ10" i="21" s="1"/>
  <c r="BT10" i="21"/>
  <c r="BU10" i="21" s="1"/>
  <c r="BF10" i="21"/>
  <c r="AZ10" i="21"/>
  <c r="AP10" i="21"/>
  <c r="AQ10" i="21" s="1"/>
  <c r="AH10" i="21"/>
  <c r="AB10" i="21"/>
  <c r="EB10" i="21"/>
  <c r="DD10" i="21"/>
  <c r="DE10" i="21" s="1"/>
  <c r="CJ10" i="21"/>
  <c r="CK10" i="21" s="1"/>
  <c r="BZ10" i="21"/>
  <c r="CA10" i="21" s="1"/>
  <c r="AV10" i="21"/>
  <c r="AW10" i="21" s="1"/>
  <c r="AN10" i="21"/>
  <c r="BB10" i="21"/>
  <c r="BC10" i="21" s="1"/>
  <c r="CX10" i="21"/>
  <c r="CY10" i="21" s="1"/>
  <c r="DZ10" i="21"/>
  <c r="EA10" i="21" s="1"/>
  <c r="BH11" i="21"/>
  <c r="BI11" i="21" s="1"/>
  <c r="BH13" i="21"/>
  <c r="BI13" i="21" s="1"/>
  <c r="DZ13" i="21"/>
  <c r="EH19" i="21"/>
  <c r="EI19" i="21" s="1"/>
  <c r="DZ19" i="21"/>
  <c r="EA19" i="21" s="1"/>
  <c r="DD19" i="21"/>
  <c r="DE19" i="21" s="1"/>
  <c r="CD19" i="21"/>
  <c r="CE19" i="21" s="1"/>
  <c r="BL19" i="21"/>
  <c r="BM19" i="21" s="1"/>
  <c r="AV19" i="21"/>
  <c r="AW19" i="21" s="1"/>
  <c r="AD19" i="21"/>
  <c r="AE19" i="21" s="1"/>
  <c r="EN19" i="21"/>
  <c r="DV19" i="21"/>
  <c r="DW19" i="21" s="1"/>
  <c r="DN19" i="21"/>
  <c r="DO19" i="21" s="1"/>
  <c r="CR19" i="21"/>
  <c r="CS19" i="21" s="1"/>
  <c r="BZ19" i="21"/>
  <c r="CA19" i="21" s="1"/>
  <c r="BR19" i="21"/>
  <c r="BH19" i="21"/>
  <c r="BI19" i="21" s="1"/>
  <c r="AT19" i="21"/>
  <c r="AB19" i="21"/>
  <c r="AC19" i="21" s="1"/>
  <c r="DP19" i="21"/>
  <c r="DQ19" i="21" s="1"/>
  <c r="BT19" i="21"/>
  <c r="BU19" i="21" s="1"/>
  <c r="EF19" i="21"/>
  <c r="EG19" i="21" s="1"/>
  <c r="DH19" i="21"/>
  <c r="DI19" i="21" s="1"/>
  <c r="CJ19" i="21"/>
  <c r="CK19" i="21" s="1"/>
  <c r="AH19" i="21"/>
  <c r="AI19" i="21" s="1"/>
  <c r="EL19" i="21"/>
  <c r="EM19" i="21" s="1"/>
  <c r="DJ19" i="21"/>
  <c r="DK19" i="21" s="1"/>
  <c r="DM19" i="21" s="1"/>
  <c r="CP19" i="21"/>
  <c r="AN19" i="21"/>
  <c r="AO19" i="21" s="1"/>
  <c r="BN19" i="21"/>
  <c r="BO19" i="21" s="1"/>
  <c r="BX19" i="21"/>
  <c r="BY19" i="21" s="1"/>
  <c r="EF25" i="21"/>
  <c r="EG25" i="21" s="1"/>
  <c r="EN25" i="21"/>
  <c r="EO25" i="21" s="1"/>
  <c r="CX25" i="21"/>
  <c r="CY25" i="21" s="1"/>
  <c r="BR25" i="21"/>
  <c r="BS25" i="21" s="1"/>
  <c r="BB25" i="21"/>
  <c r="BC25" i="21" s="1"/>
  <c r="AB25" i="21"/>
  <c r="AC25" i="21" s="1"/>
  <c r="DN25" i="21"/>
  <c r="DO25" i="21" s="1"/>
  <c r="DB25" i="21"/>
  <c r="DC25" i="21" s="1"/>
  <c r="BX25" i="21"/>
  <c r="BY25" i="21" s="1"/>
  <c r="BF25" i="21"/>
  <c r="BG25" i="21" s="1"/>
  <c r="AP25" i="21"/>
  <c r="AQ25" i="21" s="1"/>
  <c r="DT25" i="21"/>
  <c r="DU25" i="21" s="1"/>
  <c r="CL25" i="21"/>
  <c r="CM25" i="21" s="1"/>
  <c r="AV25" i="21"/>
  <c r="AW25" i="21" s="1"/>
  <c r="DH25" i="21"/>
  <c r="DI25" i="21" s="1"/>
  <c r="BL25" i="21"/>
  <c r="BM25" i="21" s="1"/>
  <c r="CR25" i="21"/>
  <c r="CS25" i="21" s="1"/>
  <c r="BH25" i="21"/>
  <c r="BI25" i="21" s="1"/>
  <c r="EH25" i="21"/>
  <c r="DD25" i="21"/>
  <c r="DE25" i="21" s="1"/>
  <c r="DP11" i="21"/>
  <c r="DQ11" i="21" s="1"/>
  <c r="AN11" i="21"/>
  <c r="AO11" i="21" s="1"/>
  <c r="BX11" i="21"/>
  <c r="BY11" i="21" s="1"/>
  <c r="AB11" i="21"/>
  <c r="AC11" i="21" s="1"/>
  <c r="AP13" i="21"/>
  <c r="AQ13" i="21" s="1"/>
  <c r="CD13" i="21"/>
  <c r="DJ13" i="21"/>
  <c r="DK13" i="21" s="1"/>
  <c r="EN13" i="21"/>
  <c r="CV10" i="21"/>
  <c r="CW10" i="21" s="1"/>
  <c r="DV10" i="21"/>
  <c r="DW10" i="21" s="1"/>
  <c r="DD11" i="21"/>
  <c r="DE11" i="21" s="1"/>
  <c r="AZ13" i="21"/>
  <c r="BA13" i="21" s="1"/>
  <c r="CJ13" i="21"/>
  <c r="CK13" i="21" s="1"/>
  <c r="AH12" i="21"/>
  <c r="AI12" i="21" s="1"/>
  <c r="BH12" i="21"/>
  <c r="BX12" i="21"/>
  <c r="BY12" i="21" s="1"/>
  <c r="CP12" i="21"/>
  <c r="CQ12" i="21" s="1"/>
  <c r="DT12" i="21"/>
  <c r="EF12" i="21"/>
  <c r="EG12" i="21" s="1"/>
  <c r="AD13" i="21"/>
  <c r="AN14" i="21"/>
  <c r="AO14" i="21" s="1"/>
  <c r="BL14" i="21"/>
  <c r="BM14" i="21" s="1"/>
  <c r="CP16" i="21"/>
  <c r="CQ16" i="21" s="1"/>
  <c r="EL16" i="21"/>
  <c r="EM16" i="21" s="1"/>
  <c r="BZ16" i="21"/>
  <c r="CA16" i="21" s="1"/>
  <c r="BB16" i="21"/>
  <c r="BC16" i="21" s="1"/>
  <c r="AN20" i="21"/>
  <c r="AO20" i="21" s="1"/>
  <c r="BF20" i="21"/>
  <c r="BR20" i="21"/>
  <c r="CD20" i="21"/>
  <c r="DJ20" i="21"/>
  <c r="DK20" i="21" s="1"/>
  <c r="AJ13" i="21"/>
  <c r="EB14" i="21"/>
  <c r="EC14" i="21" s="1"/>
  <c r="DH14" i="21"/>
  <c r="DI14" i="21" s="1"/>
  <c r="BT14" i="21"/>
  <c r="BU14" i="21" s="1"/>
  <c r="AZ14" i="21"/>
  <c r="BA14" i="21" s="1"/>
  <c r="BH14" i="21"/>
  <c r="BI14" i="21" s="1"/>
  <c r="CF14" i="21"/>
  <c r="CG14" i="21" s="1"/>
  <c r="DD14" i="21"/>
  <c r="DE14" i="21" s="1"/>
  <c r="EF14" i="21"/>
  <c r="EG14" i="21" s="1"/>
  <c r="AB13" i="21"/>
  <c r="AC13" i="21" s="1"/>
  <c r="CR14" i="21"/>
  <c r="CS14" i="21" s="1"/>
  <c r="DP14" i="21"/>
  <c r="DQ14" i="21" s="1"/>
  <c r="EN14" i="21"/>
  <c r="EO14" i="21" s="1"/>
  <c r="EN20" i="21"/>
  <c r="EO20" i="21" s="1"/>
  <c r="EB20" i="21"/>
  <c r="EC20" i="21" s="1"/>
  <c r="DP20" i="21"/>
  <c r="DQ20" i="21" s="1"/>
  <c r="DD20" i="21"/>
  <c r="DE20" i="21" s="1"/>
  <c r="CR20" i="21"/>
  <c r="CS20" i="21" s="1"/>
  <c r="CF20" i="21"/>
  <c r="CG20" i="21" s="1"/>
  <c r="EF20" i="21"/>
  <c r="DH20" i="21"/>
  <c r="CJ20" i="21"/>
  <c r="BB20" i="21"/>
  <c r="BC20" i="21" s="1"/>
  <c r="AT20" i="21"/>
  <c r="AU20" i="21" s="1"/>
  <c r="AJ20" i="21"/>
  <c r="AK20" i="21" s="1"/>
  <c r="EL20" i="21"/>
  <c r="DV20" i="21"/>
  <c r="DW20" i="21" s="1"/>
  <c r="DN20" i="21"/>
  <c r="CX20" i="21"/>
  <c r="CY20" i="21" s="1"/>
  <c r="CP20" i="21"/>
  <c r="BZ20" i="21"/>
  <c r="CA20" i="21" s="1"/>
  <c r="BN20" i="21"/>
  <c r="BO20" i="21" s="1"/>
  <c r="AP20" i="21"/>
  <c r="AQ20" i="21" s="1"/>
  <c r="AH20" i="21"/>
  <c r="BH20" i="21"/>
  <c r="BI20" i="21" s="1"/>
  <c r="BT20" i="21"/>
  <c r="BU20" i="21" s="1"/>
  <c r="CV20" i="21"/>
  <c r="AJ14" i="21"/>
  <c r="AK14" i="21" s="1"/>
  <c r="BH15" i="21"/>
  <c r="BI15" i="21" s="1"/>
  <c r="DJ17" i="21"/>
  <c r="AB17" i="21"/>
  <c r="AC17" i="21" s="1"/>
  <c r="AJ17" i="21"/>
  <c r="BB17" i="21"/>
  <c r="BC17" i="21" s="1"/>
  <c r="BR17" i="21"/>
  <c r="BX17" i="21"/>
  <c r="BY17" i="21" s="1"/>
  <c r="CF17" i="21"/>
  <c r="CG17" i="21" s="1"/>
  <c r="CX17" i="21"/>
  <c r="CY17" i="21" s="1"/>
  <c r="DT17" i="21"/>
  <c r="EB17" i="21"/>
  <c r="EH17" i="21"/>
  <c r="EI17" i="21" s="1"/>
  <c r="AV18" i="21"/>
  <c r="AW18" i="21" s="1"/>
  <c r="BT18" i="21"/>
  <c r="BU18" i="21" s="1"/>
  <c r="CR18" i="21"/>
  <c r="CS18" i="21" s="1"/>
  <c r="DP18" i="21"/>
  <c r="DQ18" i="21" s="1"/>
  <c r="EN18" i="21"/>
  <c r="EO18" i="21" s="1"/>
  <c r="BB19" i="21"/>
  <c r="BC19" i="21" s="1"/>
  <c r="AP23" i="21"/>
  <c r="AQ23" i="21" s="1"/>
  <c r="CL23" i="21"/>
  <c r="CM23" i="21" s="1"/>
  <c r="DH17" i="21"/>
  <c r="DI17" i="21" s="1"/>
  <c r="AP17" i="21"/>
  <c r="AQ17" i="21" s="1"/>
  <c r="BF17" i="21"/>
  <c r="BL17" i="21"/>
  <c r="BM17" i="21" s="1"/>
  <c r="BT17" i="21"/>
  <c r="BU17" i="21" s="1"/>
  <c r="CL17" i="21"/>
  <c r="CM17" i="21" s="1"/>
  <c r="DB17" i="21"/>
  <c r="DJ23" i="21"/>
  <c r="DK23" i="21" s="1"/>
  <c r="BN23" i="21"/>
  <c r="BO23" i="21" s="1"/>
  <c r="DZ23" i="21"/>
  <c r="EA23" i="21" s="1"/>
  <c r="DB23" i="21"/>
  <c r="DC23" i="21" s="1"/>
  <c r="CD23" i="21"/>
  <c r="CE23" i="21" s="1"/>
  <c r="BF23" i="21"/>
  <c r="BG23" i="21" s="1"/>
  <c r="AH23" i="21"/>
  <c r="AI23" i="21" s="1"/>
  <c r="AT23" i="21"/>
  <c r="CP23" i="21"/>
  <c r="CQ23" i="21" s="1"/>
  <c r="EL23" i="21"/>
  <c r="EM23" i="21" s="1"/>
  <c r="BH21" i="21"/>
  <c r="BI21" i="21" s="1"/>
  <c r="BH22" i="21"/>
  <c r="BI22" i="21" s="1"/>
  <c r="X25" i="21"/>
  <c r="CD24" i="21"/>
  <c r="CE24" i="21" s="1"/>
  <c r="AJ26" i="21"/>
  <c r="AK26" i="21" s="1"/>
  <c r="DV34" i="21"/>
  <c r="DW34" i="21" s="1"/>
  <c r="BF34" i="21"/>
  <c r="BG34" i="21" s="1"/>
  <c r="EB34" i="21"/>
  <c r="EC34" i="21" s="1"/>
  <c r="BT34" i="21"/>
  <c r="BU34" i="21" s="1"/>
  <c r="DH34" i="21"/>
  <c r="CR26" i="21"/>
  <c r="CS26" i="21" s="1"/>
  <c r="EB26" i="21"/>
  <c r="EC26" i="21" s="1"/>
  <c r="AV26" i="21"/>
  <c r="AW26" i="21" s="1"/>
  <c r="DT29" i="21"/>
  <c r="DU29" i="21" s="1"/>
  <c r="BH29" i="21"/>
  <c r="BI29" i="21" s="1"/>
  <c r="EH32" i="21"/>
  <c r="EI32" i="21" s="1"/>
  <c r="CR32" i="21"/>
  <c r="CS32" i="21" s="1"/>
  <c r="BX32" i="21"/>
  <c r="BY32" i="21" s="1"/>
  <c r="AB32" i="21"/>
  <c r="AC32" i="21" s="1"/>
  <c r="EL32" i="21"/>
  <c r="EM32" i="21" s="1"/>
  <c r="CV32" i="21"/>
  <c r="CW32" i="21" s="1"/>
  <c r="BZ32" i="21"/>
  <c r="CA32" i="21" s="1"/>
  <c r="BB32" i="21"/>
  <c r="BC32" i="21" s="1"/>
  <c r="AJ32" i="21"/>
  <c r="AK32" i="21" s="1"/>
  <c r="AT32" i="21"/>
  <c r="AU32" i="21" s="1"/>
  <c r="CF32" i="21"/>
  <c r="CG32" i="21" s="1"/>
  <c r="EN33" i="21"/>
  <c r="EO33" i="21" s="1"/>
  <c r="BL33" i="21"/>
  <c r="BM33" i="21" s="1"/>
  <c r="AB33" i="21"/>
  <c r="AC33" i="21" s="1"/>
  <c r="CR33" i="21"/>
  <c r="CS33" i="21" s="1"/>
  <c r="AV33" i="21"/>
  <c r="AW33" i="21" s="1"/>
  <c r="DT33" i="21"/>
  <c r="DU33" i="21" s="1"/>
  <c r="CX34" i="21"/>
  <c r="CY34" i="21" s="1"/>
  <c r="CF28" i="21"/>
  <c r="CG28" i="21" s="1"/>
  <c r="AH28" i="21"/>
  <c r="AI28" i="21" s="1"/>
  <c r="AZ28" i="21"/>
  <c r="BH28" i="21"/>
  <c r="BI28" i="21" s="1"/>
  <c r="BN28" i="21"/>
  <c r="BO28" i="21" s="1"/>
  <c r="BT28" i="21"/>
  <c r="BU28" i="21" s="1"/>
  <c r="CL28" i="21"/>
  <c r="CM28" i="21" s="1"/>
  <c r="CX28" i="21"/>
  <c r="CY28" i="21" s="1"/>
  <c r="DH28" i="21"/>
  <c r="DI28" i="21" s="1"/>
  <c r="DV28" i="21"/>
  <c r="DW28" i="21" s="1"/>
  <c r="EF28" i="21"/>
  <c r="EN28" i="21"/>
  <c r="EO28" i="21" s="1"/>
  <c r="AJ31" i="21"/>
  <c r="AK31" i="21" s="1"/>
  <c r="EH31" i="21"/>
  <c r="EI31" i="21" s="1"/>
  <c r="CD27" i="21"/>
  <c r="CE27" i="21" s="1"/>
  <c r="AD28" i="21"/>
  <c r="AN28" i="21"/>
  <c r="AO28" i="21" s="1"/>
  <c r="AV28" i="21"/>
  <c r="AW28" i="21" s="1"/>
  <c r="BF28" i="21"/>
  <c r="BL28" i="21"/>
  <c r="BR28" i="21"/>
  <c r="BZ28" i="21"/>
  <c r="CV28" i="21"/>
  <c r="CW28" i="21" s="1"/>
  <c r="DP28" i="21"/>
  <c r="EB28" i="21"/>
  <c r="EC28" i="21" s="1"/>
  <c r="CV30" i="21"/>
  <c r="CW30" i="21" s="1"/>
  <c r="DV31" i="21"/>
  <c r="DW31" i="21" s="1"/>
  <c r="DU15" i="21"/>
  <c r="AC21" i="21"/>
  <c r="EN16" i="21"/>
  <c r="EO16" i="21" s="1"/>
  <c r="EF16" i="21"/>
  <c r="EB16" i="21"/>
  <c r="EC16" i="21" s="1"/>
  <c r="DT16" i="21"/>
  <c r="DP16" i="21"/>
  <c r="DQ16" i="21" s="1"/>
  <c r="DH16" i="21"/>
  <c r="DD16" i="21"/>
  <c r="DE16" i="21" s="1"/>
  <c r="CV16" i="21"/>
  <c r="CR16" i="21"/>
  <c r="CS16" i="21" s="1"/>
  <c r="CJ16" i="21"/>
  <c r="CF16" i="21"/>
  <c r="CG16" i="21" s="1"/>
  <c r="BX16" i="21"/>
  <c r="BT16" i="21"/>
  <c r="BU16" i="21" s="1"/>
  <c r="BL16" i="21"/>
  <c r="BH16" i="21"/>
  <c r="BI16" i="21" s="1"/>
  <c r="AZ16" i="21"/>
  <c r="AV16" i="21"/>
  <c r="AW16" i="21" s="1"/>
  <c r="AN16" i="21"/>
  <c r="AJ16" i="21"/>
  <c r="AK16" i="21" s="1"/>
  <c r="AB16" i="21"/>
  <c r="EH16" i="21"/>
  <c r="EI16" i="21" s="1"/>
  <c r="DZ16" i="21"/>
  <c r="DJ16" i="21"/>
  <c r="DK16" i="21" s="1"/>
  <c r="DB16" i="21"/>
  <c r="CL16" i="21"/>
  <c r="CM16" i="21" s="1"/>
  <c r="CD16" i="21"/>
  <c r="BN16" i="21"/>
  <c r="BO16" i="21" s="1"/>
  <c r="BF16" i="21"/>
  <c r="AP16" i="21"/>
  <c r="AQ16" i="21" s="1"/>
  <c r="AH16" i="21"/>
  <c r="AD16" i="21"/>
  <c r="AE16" i="21" s="1"/>
  <c r="AT16" i="21"/>
  <c r="BR16" i="21"/>
  <c r="CX16" i="21"/>
  <c r="CY16" i="21" s="1"/>
  <c r="X21" i="21"/>
  <c r="EL21" i="21"/>
  <c r="EH21" i="21"/>
  <c r="EI21" i="21" s="1"/>
  <c r="DZ21" i="21"/>
  <c r="DV21" i="21"/>
  <c r="DW21" i="21" s="1"/>
  <c r="DN21" i="21"/>
  <c r="DJ21" i="21"/>
  <c r="DK21" i="21" s="1"/>
  <c r="DB21" i="21"/>
  <c r="CX21" i="21"/>
  <c r="CY21" i="21" s="1"/>
  <c r="CP21" i="21"/>
  <c r="CL21" i="21"/>
  <c r="CM21" i="21" s="1"/>
  <c r="CD21" i="21"/>
  <c r="BZ21" i="21"/>
  <c r="CA21" i="21" s="1"/>
  <c r="BR21" i="21"/>
  <c r="BN21" i="21"/>
  <c r="BO21" i="21" s="1"/>
  <c r="BF21" i="21"/>
  <c r="BB21" i="21"/>
  <c r="BC21" i="21" s="1"/>
  <c r="AT21" i="21"/>
  <c r="AP21" i="21"/>
  <c r="AQ21" i="21" s="1"/>
  <c r="AH21" i="21"/>
  <c r="AD21" i="21"/>
  <c r="AE21" i="21" s="1"/>
  <c r="EN21" i="21"/>
  <c r="EO21" i="21" s="1"/>
  <c r="EF21" i="21"/>
  <c r="DP21" i="21"/>
  <c r="DQ21" i="21" s="1"/>
  <c r="DH21" i="21"/>
  <c r="CR21" i="21"/>
  <c r="CS21" i="21" s="1"/>
  <c r="CJ21" i="21"/>
  <c r="BT21" i="21"/>
  <c r="BU21" i="21" s="1"/>
  <c r="BL21" i="21"/>
  <c r="AV21" i="21"/>
  <c r="AW21" i="21" s="1"/>
  <c r="AN21" i="21"/>
  <c r="DU22" i="21"/>
  <c r="K35" i="21"/>
  <c r="C13" i="22" s="1"/>
  <c r="EH11" i="21"/>
  <c r="DZ11" i="21"/>
  <c r="DV11" i="21"/>
  <c r="DW11" i="21" s="1"/>
  <c r="DY11" i="21" s="1"/>
  <c r="DN11" i="21"/>
  <c r="DJ11" i="21"/>
  <c r="DK11" i="21" s="1"/>
  <c r="DB11" i="21"/>
  <c r="CX11" i="21"/>
  <c r="CY11" i="21" s="1"/>
  <c r="CP11" i="21"/>
  <c r="CL11" i="21"/>
  <c r="CM11" i="21" s="1"/>
  <c r="CD11" i="21"/>
  <c r="BZ11" i="21"/>
  <c r="CA11" i="21" s="1"/>
  <c r="BR11" i="21"/>
  <c r="BN11" i="21"/>
  <c r="BO11" i="21" s="1"/>
  <c r="BF11" i="21"/>
  <c r="BB11" i="21"/>
  <c r="BC11" i="21" s="1"/>
  <c r="AT11" i="21"/>
  <c r="AP11" i="21"/>
  <c r="AH11" i="21"/>
  <c r="AD11" i="21"/>
  <c r="AE11" i="21" s="1"/>
  <c r="AJ11" i="21"/>
  <c r="AK11" i="21" s="1"/>
  <c r="AZ11" i="21"/>
  <c r="CF11" i="21"/>
  <c r="CG11" i="21" s="1"/>
  <c r="CV11" i="21"/>
  <c r="EB11" i="21"/>
  <c r="EC11" i="21" s="1"/>
  <c r="AJ12" i="21"/>
  <c r="AK12" i="21" s="1"/>
  <c r="AP12" i="21"/>
  <c r="AZ12" i="21"/>
  <c r="BF12" i="21"/>
  <c r="CF12" i="21"/>
  <c r="CG12" i="21" s="1"/>
  <c r="CL12" i="21"/>
  <c r="CM12" i="21" s="1"/>
  <c r="CV12" i="21"/>
  <c r="DB12" i="21"/>
  <c r="EB12" i="21"/>
  <c r="EC12" i="21" s="1"/>
  <c r="EH12" i="21"/>
  <c r="EL15" i="21"/>
  <c r="EH15" i="21"/>
  <c r="EI15" i="21" s="1"/>
  <c r="DZ15" i="21"/>
  <c r="DV15" i="21"/>
  <c r="DW15" i="21" s="1"/>
  <c r="DN15" i="21"/>
  <c r="DJ15" i="21"/>
  <c r="DK15" i="21" s="1"/>
  <c r="DB15" i="21"/>
  <c r="CX15" i="21"/>
  <c r="CY15" i="21" s="1"/>
  <c r="CP15" i="21"/>
  <c r="CL15" i="21"/>
  <c r="CM15" i="21" s="1"/>
  <c r="CD15" i="21"/>
  <c r="BZ15" i="21"/>
  <c r="CA15" i="21" s="1"/>
  <c r="BR15" i="21"/>
  <c r="BN15" i="21"/>
  <c r="BO15" i="21" s="1"/>
  <c r="BF15" i="21"/>
  <c r="BB15" i="21"/>
  <c r="BC15" i="21" s="1"/>
  <c r="AT15" i="21"/>
  <c r="AP15" i="21"/>
  <c r="AQ15" i="21" s="1"/>
  <c r="AH15" i="21"/>
  <c r="AD15" i="21"/>
  <c r="AE15" i="21" s="1"/>
  <c r="AN15" i="21"/>
  <c r="AV15" i="21"/>
  <c r="AW15" i="21" s="1"/>
  <c r="BL15" i="21"/>
  <c r="BT15" i="21"/>
  <c r="BU15" i="21" s="1"/>
  <c r="CJ15" i="21"/>
  <c r="CR15" i="21"/>
  <c r="CS15" i="21" s="1"/>
  <c r="DH15" i="21"/>
  <c r="DP15" i="21"/>
  <c r="DQ15" i="21" s="1"/>
  <c r="EF15" i="21"/>
  <c r="EN15" i="21"/>
  <c r="EO15" i="21" s="1"/>
  <c r="AJ21" i="21"/>
  <c r="AK21" i="21" s="1"/>
  <c r="AZ21" i="21"/>
  <c r="CF21" i="21"/>
  <c r="CG21" i="21" s="1"/>
  <c r="CV21" i="21"/>
  <c r="EB21" i="21"/>
  <c r="EC21" i="21" s="1"/>
  <c r="EN22" i="21"/>
  <c r="EO22" i="21" s="1"/>
  <c r="DN22" i="21"/>
  <c r="DH22" i="21"/>
  <c r="CX22" i="21"/>
  <c r="CY22" i="21" s="1"/>
  <c r="CR22" i="21"/>
  <c r="CS22" i="21" s="1"/>
  <c r="BR22" i="21"/>
  <c r="BL22" i="21"/>
  <c r="BB22" i="21"/>
  <c r="BC22" i="21" s="1"/>
  <c r="AV22" i="21"/>
  <c r="AW22" i="21" s="1"/>
  <c r="EH22" i="21"/>
  <c r="EI22" i="21" s="1"/>
  <c r="EB22" i="21"/>
  <c r="EC22" i="21" s="1"/>
  <c r="DB22" i="21"/>
  <c r="CV22" i="21"/>
  <c r="CL22" i="21"/>
  <c r="CM22" i="21" s="1"/>
  <c r="CF22" i="21"/>
  <c r="CG22" i="21" s="1"/>
  <c r="BF22" i="21"/>
  <c r="AZ22" i="21"/>
  <c r="AP22" i="21"/>
  <c r="AQ22" i="21" s="1"/>
  <c r="AJ22" i="21"/>
  <c r="AK22" i="21" s="1"/>
  <c r="EL22" i="21"/>
  <c r="DP22" i="21"/>
  <c r="CJ22" i="21"/>
  <c r="BZ22" i="21"/>
  <c r="CA22" i="21" s="1"/>
  <c r="AT22" i="21"/>
  <c r="DZ22" i="21"/>
  <c r="DD22" i="21"/>
  <c r="DE22" i="21" s="1"/>
  <c r="BX22" i="21"/>
  <c r="BN22" i="21"/>
  <c r="BO22" i="21" s="1"/>
  <c r="AH22" i="21"/>
  <c r="AN22" i="21"/>
  <c r="DV22" i="21"/>
  <c r="DW22" i="21" s="1"/>
  <c r="EN24" i="21"/>
  <c r="EO24" i="21" s="1"/>
  <c r="EF24" i="21"/>
  <c r="EB24" i="21"/>
  <c r="EC24" i="21" s="1"/>
  <c r="DT24" i="21"/>
  <c r="DP24" i="21"/>
  <c r="DQ24" i="21" s="1"/>
  <c r="DH24" i="21"/>
  <c r="DD24" i="21"/>
  <c r="DE24" i="21" s="1"/>
  <c r="CV24" i="21"/>
  <c r="CR24" i="21"/>
  <c r="CS24" i="21" s="1"/>
  <c r="CJ24" i="21"/>
  <c r="CF24" i="21"/>
  <c r="CG24" i="21" s="1"/>
  <c r="BX24" i="21"/>
  <c r="BT24" i="21"/>
  <c r="BU24" i="21" s="1"/>
  <c r="BL24" i="21"/>
  <c r="BH24" i="21"/>
  <c r="BI24" i="21" s="1"/>
  <c r="AZ24" i="21"/>
  <c r="AV24" i="21"/>
  <c r="AW24" i="21" s="1"/>
  <c r="AN24" i="21"/>
  <c r="AJ24" i="21"/>
  <c r="AK24" i="21" s="1"/>
  <c r="AB24" i="21"/>
  <c r="EL24" i="21"/>
  <c r="DV24" i="21"/>
  <c r="DW24" i="21" s="1"/>
  <c r="DN24" i="21"/>
  <c r="CX24" i="21"/>
  <c r="CY24" i="21" s="1"/>
  <c r="CP24" i="21"/>
  <c r="BZ24" i="21"/>
  <c r="CA24" i="21" s="1"/>
  <c r="BR24" i="21"/>
  <c r="BB24" i="21"/>
  <c r="BC24" i="21" s="1"/>
  <c r="AT24" i="21"/>
  <c r="AD24" i="21"/>
  <c r="AE24" i="21" s="1"/>
  <c r="EH24" i="21"/>
  <c r="EI24" i="21" s="1"/>
  <c r="DB24" i="21"/>
  <c r="CL24" i="21"/>
  <c r="CM24" i="21" s="1"/>
  <c r="BF24" i="21"/>
  <c r="AP24" i="21"/>
  <c r="AQ24" i="21" s="1"/>
  <c r="AH24" i="21"/>
  <c r="BN24" i="21"/>
  <c r="BO24" i="21" s="1"/>
  <c r="DZ24" i="21"/>
  <c r="AC29" i="21"/>
  <c r="G13" i="22"/>
  <c r="G15" i="22" s="1"/>
  <c r="CL10" i="21"/>
  <c r="CR10" i="21"/>
  <c r="DB10" i="21"/>
  <c r="DH10" i="21"/>
  <c r="AV11" i="21"/>
  <c r="AW11" i="21" s="1"/>
  <c r="BL11" i="21"/>
  <c r="CR11" i="21"/>
  <c r="CS11" i="21" s="1"/>
  <c r="DH11" i="21"/>
  <c r="EN11" i="21"/>
  <c r="EO11" i="21" s="1"/>
  <c r="AV12" i="21"/>
  <c r="AW12" i="21" s="1"/>
  <c r="BB12" i="21"/>
  <c r="BL12" i="21"/>
  <c r="BR12" i="21"/>
  <c r="CR12" i="21"/>
  <c r="CX12" i="21"/>
  <c r="CY12" i="21" s="1"/>
  <c r="DH12" i="21"/>
  <c r="DN12" i="21"/>
  <c r="EL14" i="21"/>
  <c r="EH14" i="21"/>
  <c r="EI14" i="21" s="1"/>
  <c r="DZ14" i="21"/>
  <c r="DV14" i="21"/>
  <c r="DN14" i="21"/>
  <c r="DJ14" i="21"/>
  <c r="DK14" i="21" s="1"/>
  <c r="DB14" i="21"/>
  <c r="CX14" i="21"/>
  <c r="CP14" i="21"/>
  <c r="CL14" i="21"/>
  <c r="CM14" i="21" s="1"/>
  <c r="CO14" i="21" s="1"/>
  <c r="CD14" i="21"/>
  <c r="BZ14" i="21"/>
  <c r="BR14" i="21"/>
  <c r="BN14" i="21"/>
  <c r="BO14" i="21" s="1"/>
  <c r="BF14" i="21"/>
  <c r="BB14" i="21"/>
  <c r="AT14" i="21"/>
  <c r="AP14" i="21"/>
  <c r="AQ14" i="21" s="1"/>
  <c r="AD14" i="21"/>
  <c r="AB22" i="21"/>
  <c r="DJ22" i="21"/>
  <c r="AD18" i="21"/>
  <c r="AH18" i="21"/>
  <c r="AP18" i="21"/>
  <c r="AQ18" i="21" s="1"/>
  <c r="AT18" i="21"/>
  <c r="BB18" i="21"/>
  <c r="BF18" i="21"/>
  <c r="BN18" i="21"/>
  <c r="BO18" i="21" s="1"/>
  <c r="BR18" i="21"/>
  <c r="BZ18" i="21"/>
  <c r="CD18" i="21"/>
  <c r="CL18" i="21"/>
  <c r="CM18" i="21" s="1"/>
  <c r="CP18" i="21"/>
  <c r="CX18" i="21"/>
  <c r="DB18" i="21"/>
  <c r="DJ18" i="21"/>
  <c r="DK18" i="21" s="1"/>
  <c r="DN18" i="21"/>
  <c r="DV18" i="21"/>
  <c r="DZ18" i="21"/>
  <c r="EH18" i="21"/>
  <c r="EI18" i="21" s="1"/>
  <c r="AJ19" i="21"/>
  <c r="AK19" i="21" s="1"/>
  <c r="AP19" i="21"/>
  <c r="AQ19" i="21" s="1"/>
  <c r="AZ19" i="21"/>
  <c r="BF19" i="21"/>
  <c r="CF19" i="21"/>
  <c r="CG19" i="21" s="1"/>
  <c r="CL19" i="21"/>
  <c r="CM19" i="21" s="1"/>
  <c r="CV19" i="21"/>
  <c r="DB19" i="21"/>
  <c r="EB19" i="21"/>
  <c r="EC19" i="21" s="1"/>
  <c r="DI26" i="21"/>
  <c r="EN23" i="21"/>
  <c r="EO23" i="21" s="1"/>
  <c r="EF23" i="21"/>
  <c r="EB23" i="21"/>
  <c r="EC23" i="21" s="1"/>
  <c r="DT23" i="21"/>
  <c r="DP23" i="21"/>
  <c r="DQ23" i="21" s="1"/>
  <c r="DH23" i="21"/>
  <c r="DD23" i="21"/>
  <c r="DE23" i="21" s="1"/>
  <c r="CV23" i="21"/>
  <c r="CR23" i="21"/>
  <c r="CS23" i="21" s="1"/>
  <c r="CJ23" i="21"/>
  <c r="CF23" i="21"/>
  <c r="CG23" i="21" s="1"/>
  <c r="BX23" i="21"/>
  <c r="BT23" i="21"/>
  <c r="BU23" i="21" s="1"/>
  <c r="BL23" i="21"/>
  <c r="BH23" i="21"/>
  <c r="BI23" i="21" s="1"/>
  <c r="AZ23" i="21"/>
  <c r="AV23" i="21"/>
  <c r="AW23" i="21" s="1"/>
  <c r="AN23" i="21"/>
  <c r="AJ23" i="21"/>
  <c r="AK23" i="21" s="1"/>
  <c r="AB23" i="21"/>
  <c r="BB23" i="21"/>
  <c r="BC23" i="21" s="1"/>
  <c r="BR23" i="21"/>
  <c r="CX23" i="21"/>
  <c r="CY23" i="21" s="1"/>
  <c r="DN23" i="21"/>
  <c r="X26" i="21"/>
  <c r="EN27" i="21"/>
  <c r="EO27" i="21" s="1"/>
  <c r="EF27" i="21"/>
  <c r="EB27" i="21"/>
  <c r="EC27" i="21" s="1"/>
  <c r="DT27" i="21"/>
  <c r="DP27" i="21"/>
  <c r="DQ27" i="21" s="1"/>
  <c r="DH27" i="21"/>
  <c r="DD27" i="21"/>
  <c r="DE27" i="21" s="1"/>
  <c r="CV27" i="21"/>
  <c r="CR27" i="21"/>
  <c r="CS27" i="21" s="1"/>
  <c r="CJ27" i="21"/>
  <c r="CF27" i="21"/>
  <c r="CG27" i="21" s="1"/>
  <c r="BX27" i="21"/>
  <c r="BT27" i="21"/>
  <c r="BU27" i="21" s="1"/>
  <c r="BL27" i="21"/>
  <c r="BH27" i="21"/>
  <c r="BI27" i="21" s="1"/>
  <c r="AZ27" i="21"/>
  <c r="AV27" i="21"/>
  <c r="AW27" i="21" s="1"/>
  <c r="AN27" i="21"/>
  <c r="AJ27" i="21"/>
  <c r="AK27" i="21" s="1"/>
  <c r="AB27" i="21"/>
  <c r="EL27" i="21"/>
  <c r="DV27" i="21"/>
  <c r="DW27" i="21" s="1"/>
  <c r="CP27" i="21"/>
  <c r="BZ27" i="21"/>
  <c r="CA27" i="21" s="1"/>
  <c r="AT27" i="21"/>
  <c r="AD27" i="21"/>
  <c r="AE27" i="21" s="1"/>
  <c r="EH27" i="21"/>
  <c r="EI27" i="21" s="1"/>
  <c r="DB27" i="21"/>
  <c r="CL27" i="21"/>
  <c r="CM27" i="21" s="1"/>
  <c r="BF27" i="21"/>
  <c r="AP27" i="21"/>
  <c r="AQ27" i="21" s="1"/>
  <c r="DN27" i="21"/>
  <c r="BB27" i="21"/>
  <c r="BC27" i="21" s="1"/>
  <c r="DZ27" i="21"/>
  <c r="BN27" i="21"/>
  <c r="BO27" i="21" s="1"/>
  <c r="AH27" i="21"/>
  <c r="CX27" i="21"/>
  <c r="CY27" i="21" s="1"/>
  <c r="BY31" i="21"/>
  <c r="AD25" i="21"/>
  <c r="AJ25" i="21"/>
  <c r="AK25" i="21" s="1"/>
  <c r="AT25" i="21"/>
  <c r="AZ25" i="21"/>
  <c r="BZ25" i="21"/>
  <c r="CF25" i="21"/>
  <c r="CG25" i="21" s="1"/>
  <c r="CP25" i="21"/>
  <c r="CV25" i="21"/>
  <c r="DV25" i="21"/>
  <c r="DW25" i="21" s="1"/>
  <c r="EB25" i="21"/>
  <c r="EC25" i="21" s="1"/>
  <c r="EL25" i="21"/>
  <c r="BL26" i="21"/>
  <c r="EL29" i="21"/>
  <c r="EH29" i="21"/>
  <c r="EI29" i="21" s="1"/>
  <c r="DZ29" i="21"/>
  <c r="DV29" i="21"/>
  <c r="DW29" i="21" s="1"/>
  <c r="DN29" i="21"/>
  <c r="DJ29" i="21"/>
  <c r="DB29" i="21"/>
  <c r="CX29" i="21"/>
  <c r="CY29" i="21" s="1"/>
  <c r="CP29" i="21"/>
  <c r="CL29" i="21"/>
  <c r="CM29" i="21" s="1"/>
  <c r="CD29" i="21"/>
  <c r="BZ29" i="21"/>
  <c r="CA29" i="21" s="1"/>
  <c r="BR29" i="21"/>
  <c r="BN29" i="21"/>
  <c r="BO29" i="21" s="1"/>
  <c r="BF29" i="21"/>
  <c r="BB29" i="21"/>
  <c r="BC29" i="21" s="1"/>
  <c r="AT29" i="21"/>
  <c r="AP29" i="21"/>
  <c r="AQ29" i="21" s="1"/>
  <c r="AH29" i="21"/>
  <c r="AD29" i="21"/>
  <c r="AE29" i="21" s="1"/>
  <c r="EN29" i="21"/>
  <c r="EO29" i="21" s="1"/>
  <c r="EF29" i="21"/>
  <c r="DP29" i="21"/>
  <c r="DQ29" i="21" s="1"/>
  <c r="DH29" i="21"/>
  <c r="CR29" i="21"/>
  <c r="CS29" i="21" s="1"/>
  <c r="CJ29" i="21"/>
  <c r="BT29" i="21"/>
  <c r="BU29" i="21" s="1"/>
  <c r="BL29" i="21"/>
  <c r="AV29" i="21"/>
  <c r="AW29" i="21" s="1"/>
  <c r="AN29" i="21"/>
  <c r="EB29" i="21"/>
  <c r="EC29" i="21" s="1"/>
  <c r="CV29" i="21"/>
  <c r="CF29" i="21"/>
  <c r="CG29" i="21" s="1"/>
  <c r="AZ29" i="21"/>
  <c r="AJ29" i="21"/>
  <c r="AK29" i="21" s="1"/>
  <c r="BX29" i="21"/>
  <c r="DD29" i="21"/>
  <c r="DE29" i="21" s="1"/>
  <c r="AH25" i="21"/>
  <c r="AN25" i="21"/>
  <c r="BN25" i="21"/>
  <c r="BO25" i="21" s="1"/>
  <c r="BT25" i="21"/>
  <c r="CD25" i="21"/>
  <c r="CJ25" i="21"/>
  <c r="DJ25" i="21"/>
  <c r="DK25" i="21" s="1"/>
  <c r="DP25" i="21"/>
  <c r="DZ25" i="21"/>
  <c r="EL26" i="21"/>
  <c r="EH26" i="21"/>
  <c r="EI26" i="21" s="1"/>
  <c r="DZ26" i="21"/>
  <c r="DV26" i="21"/>
  <c r="DW26" i="21" s="1"/>
  <c r="DN26" i="21"/>
  <c r="DJ26" i="21"/>
  <c r="DK26" i="21" s="1"/>
  <c r="DB26" i="21"/>
  <c r="CX26" i="21"/>
  <c r="CY26" i="21" s="1"/>
  <c r="CP26" i="21"/>
  <c r="CL26" i="21"/>
  <c r="CM26" i="21" s="1"/>
  <c r="CD26" i="21"/>
  <c r="BZ26" i="21"/>
  <c r="CA26" i="21" s="1"/>
  <c r="BR26" i="21"/>
  <c r="BN26" i="21"/>
  <c r="BO26" i="21" s="1"/>
  <c r="BF26" i="21"/>
  <c r="BB26" i="21"/>
  <c r="BC26" i="21" s="1"/>
  <c r="AT26" i="21"/>
  <c r="AP26" i="21"/>
  <c r="AQ26" i="21" s="1"/>
  <c r="AH26" i="21"/>
  <c r="AD26" i="21"/>
  <c r="AE26" i="21" s="1"/>
  <c r="DT26" i="21"/>
  <c r="DD26" i="21"/>
  <c r="DE26" i="21" s="1"/>
  <c r="BX26" i="21"/>
  <c r="BH26" i="21"/>
  <c r="BI26" i="21" s="1"/>
  <c r="AB26" i="21"/>
  <c r="EF26" i="21"/>
  <c r="DP26" i="21"/>
  <c r="DQ26" i="21" s="1"/>
  <c r="CJ26" i="21"/>
  <c r="BT26" i="21"/>
  <c r="BU26" i="21" s="1"/>
  <c r="AN26" i="21"/>
  <c r="AZ26" i="21"/>
  <c r="CF26" i="21"/>
  <c r="CG26" i="21" s="1"/>
  <c r="EM28" i="21"/>
  <c r="EL30" i="21"/>
  <c r="EH30" i="21"/>
  <c r="EI30" i="21" s="1"/>
  <c r="DZ30" i="21"/>
  <c r="DV30" i="21"/>
  <c r="DW30" i="21" s="1"/>
  <c r="DN30" i="21"/>
  <c r="DJ30" i="21"/>
  <c r="DK30" i="21" s="1"/>
  <c r="DB30" i="21"/>
  <c r="CX30" i="21"/>
  <c r="CY30" i="21" s="1"/>
  <c r="CP30" i="21"/>
  <c r="CL30" i="21"/>
  <c r="CM30" i="21" s="1"/>
  <c r="CD30" i="21"/>
  <c r="BZ30" i="21"/>
  <c r="CA30" i="21" s="1"/>
  <c r="BR30" i="21"/>
  <c r="BN30" i="21"/>
  <c r="BO30" i="21" s="1"/>
  <c r="BF30" i="21"/>
  <c r="BB30" i="21"/>
  <c r="BC30" i="21" s="1"/>
  <c r="AT30" i="21"/>
  <c r="AP30" i="21"/>
  <c r="AQ30" i="21" s="1"/>
  <c r="AH30" i="21"/>
  <c r="AD30" i="21"/>
  <c r="AE30" i="21" s="1"/>
  <c r="EF30" i="21"/>
  <c r="DP30" i="21"/>
  <c r="DQ30" i="21" s="1"/>
  <c r="CJ30" i="21"/>
  <c r="BT30" i="21"/>
  <c r="BU30" i="21" s="1"/>
  <c r="AN30" i="21"/>
  <c r="DT30" i="21"/>
  <c r="DD30" i="21"/>
  <c r="DE30" i="21" s="1"/>
  <c r="BX30" i="21"/>
  <c r="BH30" i="21"/>
  <c r="BI30" i="21" s="1"/>
  <c r="AB30" i="21"/>
  <c r="CF30" i="21"/>
  <c r="CG30" i="21" s="1"/>
  <c r="AZ30" i="21"/>
  <c r="EN30" i="21"/>
  <c r="EO30" i="21" s="1"/>
  <c r="DH30" i="21"/>
  <c r="AV30" i="21"/>
  <c r="AW30" i="21" s="1"/>
  <c r="EB30" i="21"/>
  <c r="EC30" i="21" s="1"/>
  <c r="AV31" i="21"/>
  <c r="AW31" i="21" s="1"/>
  <c r="BH31" i="21"/>
  <c r="BI31" i="21" s="1"/>
  <c r="EN31" i="21"/>
  <c r="EO31" i="21" s="1"/>
  <c r="DN31" i="21"/>
  <c r="DH31" i="21"/>
  <c r="DD31" i="21"/>
  <c r="DE31" i="21" s="1"/>
  <c r="CV31" i="21"/>
  <c r="EF31" i="21"/>
  <c r="DZ31" i="21"/>
  <c r="CP31" i="21"/>
  <c r="CL31" i="21"/>
  <c r="CM31" i="21" s="1"/>
  <c r="CD31" i="21"/>
  <c r="BZ31" i="21"/>
  <c r="CA31" i="21" s="1"/>
  <c r="BR31" i="21"/>
  <c r="BN31" i="21"/>
  <c r="BO31" i="21" s="1"/>
  <c r="BF31" i="21"/>
  <c r="EL31" i="21"/>
  <c r="DP31" i="21"/>
  <c r="DQ31" i="21" s="1"/>
  <c r="DJ31" i="21"/>
  <c r="DK31" i="21" s="1"/>
  <c r="CX31" i="21"/>
  <c r="CY31" i="21" s="1"/>
  <c r="EB31" i="21"/>
  <c r="EC31" i="21" s="1"/>
  <c r="DB31" i="21"/>
  <c r="CR31" i="21"/>
  <c r="CS31" i="21" s="1"/>
  <c r="CJ31" i="21"/>
  <c r="BT31" i="21"/>
  <c r="BU31" i="21" s="1"/>
  <c r="BL31" i="21"/>
  <c r="AT31" i="21"/>
  <c r="AN31" i="21"/>
  <c r="AD31" i="21"/>
  <c r="AE31" i="21" s="1"/>
  <c r="AH31" i="21"/>
  <c r="AB31" i="21"/>
  <c r="AP31" i="21"/>
  <c r="AQ31" i="21" s="1"/>
  <c r="AZ31" i="21"/>
  <c r="DT31" i="21"/>
  <c r="DT32" i="21"/>
  <c r="DN32" i="21"/>
  <c r="DD32" i="21"/>
  <c r="CX32" i="21"/>
  <c r="CY32" i="21" s="1"/>
  <c r="EF32" i="21"/>
  <c r="DZ32" i="21"/>
  <c r="DP32" i="21"/>
  <c r="DQ32" i="21" s="1"/>
  <c r="DJ32" i="21"/>
  <c r="CJ32" i="21"/>
  <c r="CD32" i="21"/>
  <c r="BT32" i="21"/>
  <c r="BU32" i="21" s="1"/>
  <c r="BN32" i="21"/>
  <c r="AN32" i="21"/>
  <c r="AH32" i="21"/>
  <c r="DV32" i="21"/>
  <c r="DW32" i="21" s="1"/>
  <c r="CP32" i="21"/>
  <c r="BF32" i="21"/>
  <c r="AZ32" i="21"/>
  <c r="AD32" i="21"/>
  <c r="AP32" i="21"/>
  <c r="AQ32" i="21" s="1"/>
  <c r="BR32" i="21"/>
  <c r="CL32" i="21"/>
  <c r="CM32" i="21" s="1"/>
  <c r="EB32" i="21"/>
  <c r="EC32" i="21" s="1"/>
  <c r="EN32" i="21"/>
  <c r="EO32" i="21" s="1"/>
  <c r="EL33" i="21"/>
  <c r="EH33" i="21"/>
  <c r="EI33" i="21" s="1"/>
  <c r="DZ33" i="21"/>
  <c r="DV33" i="21"/>
  <c r="DW33" i="21" s="1"/>
  <c r="DN33" i="21"/>
  <c r="DJ33" i="21"/>
  <c r="DB33" i="21"/>
  <c r="CX33" i="21"/>
  <c r="CY33" i="21" s="1"/>
  <c r="CP33" i="21"/>
  <c r="CL33" i="21"/>
  <c r="CM33" i="21" s="1"/>
  <c r="CD33" i="21"/>
  <c r="BZ33" i="21"/>
  <c r="CA33" i="21" s="1"/>
  <c r="BR33" i="21"/>
  <c r="BN33" i="21"/>
  <c r="BO33" i="21" s="1"/>
  <c r="BF33" i="21"/>
  <c r="BB33" i="21"/>
  <c r="BC33" i="21" s="1"/>
  <c r="AT33" i="21"/>
  <c r="AP33" i="21"/>
  <c r="AQ33" i="21" s="1"/>
  <c r="AH33" i="21"/>
  <c r="AD33" i="21"/>
  <c r="EF33" i="21"/>
  <c r="DP33" i="21"/>
  <c r="DQ33" i="21" s="1"/>
  <c r="CJ33" i="21"/>
  <c r="BT33" i="21"/>
  <c r="BU33" i="21" s="1"/>
  <c r="AN33" i="21"/>
  <c r="EB33" i="21"/>
  <c r="EC33" i="21" s="1"/>
  <c r="CV33" i="21"/>
  <c r="CF33" i="21"/>
  <c r="CG33" i="21" s="1"/>
  <c r="AZ33" i="21"/>
  <c r="AJ33" i="21"/>
  <c r="AK33" i="21" s="1"/>
  <c r="BX33" i="21"/>
  <c r="DD33" i="21"/>
  <c r="DE33" i="21" s="1"/>
  <c r="EN34" i="21"/>
  <c r="EO34" i="21" s="1"/>
  <c r="EF34" i="21"/>
  <c r="DN34" i="21"/>
  <c r="DO34" i="21" s="1"/>
  <c r="DJ34" i="21"/>
  <c r="DK34" i="21" s="1"/>
  <c r="CR34" i="21"/>
  <c r="CS34" i="21" s="1"/>
  <c r="CJ34" i="21"/>
  <c r="BR34" i="21"/>
  <c r="BN34" i="21"/>
  <c r="BO34" i="21" s="1"/>
  <c r="BX34" i="21"/>
  <c r="BL34" i="21"/>
  <c r="AT34" i="21"/>
  <c r="AU34" i="21" s="1"/>
  <c r="AP34" i="21"/>
  <c r="AQ34" i="21" s="1"/>
  <c r="DP34" i="21"/>
  <c r="DQ34" i="21" s="1"/>
  <c r="DB34" i="21"/>
  <c r="DC34" i="21" s="1"/>
  <c r="CL34" i="21"/>
  <c r="CM34" i="21" s="1"/>
  <c r="CD34" i="21"/>
  <c r="CE34" i="21" s="1"/>
  <c r="BH34" i="21"/>
  <c r="BI34" i="21" s="1"/>
  <c r="BB34" i="21"/>
  <c r="BC34" i="21" s="1"/>
  <c r="AV34" i="21"/>
  <c r="AW34" i="21" s="1"/>
  <c r="AJ34" i="21"/>
  <c r="AK34" i="21" s="1"/>
  <c r="EH34" i="21"/>
  <c r="EI34" i="21" s="1"/>
  <c r="DZ34" i="21"/>
  <c r="EA34" i="21" s="1"/>
  <c r="DT34" i="21"/>
  <c r="CV34" i="21"/>
  <c r="CF34" i="21"/>
  <c r="CG34" i="21" s="1"/>
  <c r="AB34" i="21"/>
  <c r="AN34" i="21"/>
  <c r="AZ34" i="21"/>
  <c r="BZ34" i="21"/>
  <c r="CA34" i="21" s="1"/>
  <c r="CP34" i="21"/>
  <c r="CQ34" i="21" s="1"/>
  <c r="DD34" i="21"/>
  <c r="DE34" i="21" s="1"/>
  <c r="EN10" i="21" l="1"/>
  <c r="BS34" i="21"/>
  <c r="BW34" i="21" s="1"/>
  <c r="BV34" i="21"/>
  <c r="AJ10" i="21"/>
  <c r="AK10" i="21" s="1"/>
  <c r="EQ12" i="21"/>
  <c r="I13" i="22"/>
  <c r="C15" i="22"/>
  <c r="I15" i="22" s="1"/>
  <c r="E16" i="22"/>
  <c r="Y32" i="21"/>
  <c r="Z32" i="21"/>
  <c r="AA34" i="21"/>
  <c r="Z34" i="21"/>
  <c r="Z14" i="21"/>
  <c r="AA14" i="21"/>
  <c r="Z11" i="21"/>
  <c r="Y11" i="21"/>
  <c r="I35" i="21"/>
  <c r="J35" i="21"/>
  <c r="BL10" i="21"/>
  <c r="BP10" i="21" s="1"/>
  <c r="BR10" i="21"/>
  <c r="X12" i="21"/>
  <c r="BU12" i="21" s="1"/>
  <c r="X15" i="21"/>
  <c r="Z15" i="21" s="1"/>
  <c r="X33" i="21"/>
  <c r="Y33" i="21" s="1"/>
  <c r="X24" i="21"/>
  <c r="BA24" i="21" s="1"/>
  <c r="BE24" i="21" s="1"/>
  <c r="X28" i="21"/>
  <c r="Y28" i="21" s="1"/>
  <c r="X19" i="21"/>
  <c r="Z19" i="21" s="1"/>
  <c r="X20" i="21"/>
  <c r="Z20" i="21" s="1"/>
  <c r="Z18" i="21"/>
  <c r="X31" i="21"/>
  <c r="Y31" i="21" s="1"/>
  <c r="Y29" i="21"/>
  <c r="X30" i="21"/>
  <c r="X27" i="21"/>
  <c r="Y27" i="21" s="1"/>
  <c r="Y25" i="21"/>
  <c r="EF10" i="21"/>
  <c r="EG10" i="21" s="1"/>
  <c r="G35" i="21"/>
  <c r="EL10" i="21"/>
  <c r="EM10" i="21" s="1"/>
  <c r="DK22" i="21"/>
  <c r="BC12" i="21"/>
  <c r="BY21" i="21"/>
  <c r="CC21" i="21" s="1"/>
  <c r="DI18" i="21"/>
  <c r="DM18" i="21" s="1"/>
  <c r="EG11" i="21"/>
  <c r="H35" i="21"/>
  <c r="BQ14" i="21"/>
  <c r="BQ17" i="21"/>
  <c r="DX12" i="21"/>
  <c r="EP28" i="21"/>
  <c r="DM14" i="21"/>
  <c r="EK14" i="21"/>
  <c r="AF17" i="21"/>
  <c r="CI12" i="21"/>
  <c r="BY28" i="21"/>
  <c r="CI23" i="21"/>
  <c r="AS28" i="21"/>
  <c r="EE34" i="21"/>
  <c r="EQ17" i="21"/>
  <c r="DG34" i="21"/>
  <c r="AF28" i="21"/>
  <c r="AS20" i="21"/>
  <c r="CN17" i="21"/>
  <c r="EQ34" i="21"/>
  <c r="CB12" i="21"/>
  <c r="DK32" i="21"/>
  <c r="DM32" i="21" s="1"/>
  <c r="AL20" i="21"/>
  <c r="AG19" i="21"/>
  <c r="BW13" i="21"/>
  <c r="EP18" i="21"/>
  <c r="DY13" i="21"/>
  <c r="DK29" i="21"/>
  <c r="EP17" i="21"/>
  <c r="AG20" i="21"/>
  <c r="CI28" i="21"/>
  <c r="CZ28" i="21"/>
  <c r="EP12" i="21"/>
  <c r="BQ19" i="21"/>
  <c r="AY28" i="21"/>
  <c r="CB17" i="21"/>
  <c r="AX10" i="21"/>
  <c r="EM18" i="21"/>
  <c r="EQ18" i="21" s="1"/>
  <c r="BV13" i="21"/>
  <c r="ED10" i="21"/>
  <c r="DR17" i="21"/>
  <c r="DL19" i="21"/>
  <c r="AF12" i="21"/>
  <c r="BE17" i="21"/>
  <c r="DX13" i="21"/>
  <c r="DM28" i="21"/>
  <c r="BP19" i="21"/>
  <c r="AF20" i="21"/>
  <c r="DR10" i="21"/>
  <c r="BJ10" i="21"/>
  <c r="EE28" i="21"/>
  <c r="AM23" i="21"/>
  <c r="EE23" i="21"/>
  <c r="CO12" i="21"/>
  <c r="DA26" i="21"/>
  <c r="EE12" i="21"/>
  <c r="AG12" i="21"/>
  <c r="BQ20" i="21"/>
  <c r="EK19" i="21"/>
  <c r="AY13" i="21"/>
  <c r="CC17" i="21"/>
  <c r="AG17" i="21"/>
  <c r="AY20" i="21"/>
  <c r="CI17" i="21"/>
  <c r="CO19" i="21"/>
  <c r="DF28" i="21"/>
  <c r="CB21" i="21"/>
  <c r="DY29" i="21"/>
  <c r="AX20" i="21"/>
  <c r="DA17" i="21"/>
  <c r="ED28" i="21"/>
  <c r="AR28" i="21"/>
  <c r="EP13" i="21"/>
  <c r="BE13" i="21"/>
  <c r="DA13" i="21"/>
  <c r="DG28" i="21"/>
  <c r="DS16" i="21"/>
  <c r="CI27" i="21"/>
  <c r="AY32" i="21"/>
  <c r="DA10" i="21"/>
  <c r="EQ23" i="21"/>
  <c r="AS14" i="21"/>
  <c r="BP17" i="21"/>
  <c r="EP16" i="21"/>
  <c r="CZ13" i="21"/>
  <c r="BE15" i="21"/>
  <c r="AX17" i="21"/>
  <c r="DY21" i="21"/>
  <c r="DG20" i="21"/>
  <c r="CZ30" i="21"/>
  <c r="DL33" i="21"/>
  <c r="AM12" i="21"/>
  <c r="DU12" i="21"/>
  <c r="DY12" i="21" s="1"/>
  <c r="CO17" i="21"/>
  <c r="EK17" i="21"/>
  <c r="AY17" i="21"/>
  <c r="BK25" i="21"/>
  <c r="CB15" i="21"/>
  <c r="CN19" i="21"/>
  <c r="DA28" i="21"/>
  <c r="CQ17" i="21"/>
  <c r="CU17" i="21" s="1"/>
  <c r="EI25" i="21"/>
  <c r="EK25" i="21" s="1"/>
  <c r="EJ25" i="21"/>
  <c r="EO19" i="21"/>
  <c r="EQ19" i="21" s="1"/>
  <c r="EP19" i="21"/>
  <c r="DE13" i="21"/>
  <c r="DG13" i="21" s="1"/>
  <c r="DF13" i="21"/>
  <c r="BG13" i="21"/>
  <c r="BK13" i="21" s="1"/>
  <c r="BJ13" i="21"/>
  <c r="CS28" i="21"/>
  <c r="CU28" i="21" s="1"/>
  <c r="CT28" i="21"/>
  <c r="AX32" i="21"/>
  <c r="EQ28" i="21"/>
  <c r="CB32" i="21"/>
  <c r="DR19" i="21"/>
  <c r="EC10" i="21"/>
  <c r="EE10" i="21" s="1"/>
  <c r="CN10" i="21"/>
  <c r="CA28" i="21"/>
  <c r="CB28" i="21"/>
  <c r="EE19" i="21"/>
  <c r="CH10" i="21"/>
  <c r="AX28" i="21"/>
  <c r="AO17" i="21"/>
  <c r="AS17" i="21" s="1"/>
  <c r="AR17" i="21"/>
  <c r="AM34" i="21"/>
  <c r="CH28" i="21"/>
  <c r="BJ25" i="21"/>
  <c r="AF19" i="21"/>
  <c r="AR20" i="21"/>
  <c r="AF11" i="21"/>
  <c r="EO13" i="21"/>
  <c r="EQ13" i="21" s="1"/>
  <c r="EC17" i="21"/>
  <c r="EE17" i="21" s="1"/>
  <c r="ED17" i="21"/>
  <c r="ED20" i="21"/>
  <c r="CC31" i="21"/>
  <c r="AY12" i="21"/>
  <c r="AG11" i="21"/>
  <c r="AX23" i="21"/>
  <c r="CO28" i="21"/>
  <c r="CC12" i="21"/>
  <c r="CC11" i="21"/>
  <c r="DS19" i="21"/>
  <c r="DX11" i="21"/>
  <c r="AM28" i="21"/>
  <c r="DG23" i="21"/>
  <c r="CN28" i="21"/>
  <c r="CH17" i="21"/>
  <c r="DX10" i="21"/>
  <c r="CO13" i="21"/>
  <c r="BP13" i="21"/>
  <c r="DQ28" i="21"/>
  <c r="DS28" i="21" s="1"/>
  <c r="DR28" i="21"/>
  <c r="BM28" i="21"/>
  <c r="BQ28" i="21" s="1"/>
  <c r="BP28" i="21"/>
  <c r="DC17" i="21"/>
  <c r="DG17" i="21" s="1"/>
  <c r="DF17" i="21"/>
  <c r="BG17" i="21"/>
  <c r="BK17" i="21" s="1"/>
  <c r="BJ17" i="21"/>
  <c r="DX17" i="21"/>
  <c r="DU17" i="21"/>
  <c r="DY17" i="21" s="1"/>
  <c r="BS17" i="21"/>
  <c r="BW17" i="21" s="1"/>
  <c r="BV17" i="21"/>
  <c r="CN20" i="21"/>
  <c r="CK20" i="21"/>
  <c r="CO20" i="21" s="1"/>
  <c r="DY20" i="21"/>
  <c r="BS20" i="21"/>
  <c r="BW20" i="21" s="1"/>
  <c r="BV20" i="21"/>
  <c r="CB20" i="21"/>
  <c r="BV19" i="21"/>
  <c r="BS19" i="21"/>
  <c r="BW19" i="21" s="1"/>
  <c r="AF10" i="21"/>
  <c r="AC10" i="21"/>
  <c r="AG10" i="21" s="1"/>
  <c r="AO13" i="21"/>
  <c r="AS13" i="21" s="1"/>
  <c r="AR13" i="21"/>
  <c r="CT13" i="21"/>
  <c r="CS13" i="21"/>
  <c r="CU13" i="21" s="1"/>
  <c r="DF20" i="21"/>
  <c r="BP33" i="21"/>
  <c r="AW35" i="21"/>
  <c r="X21" i="10" s="1"/>
  <c r="CP35" i="21"/>
  <c r="BQ21" i="10" s="1"/>
  <c r="AP35" i="21"/>
  <c r="Q21" i="10" s="1"/>
  <c r="CO11" i="21"/>
  <c r="DQ10" i="21"/>
  <c r="DS10" i="21" s="1"/>
  <c r="BM13" i="21"/>
  <c r="BQ13" i="21" s="1"/>
  <c r="CZ20" i="21"/>
  <c r="CW20" i="21"/>
  <c r="DA20" i="21" s="1"/>
  <c r="CQ20" i="21"/>
  <c r="CU20" i="21" s="1"/>
  <c r="CT20" i="21"/>
  <c r="EM20" i="21"/>
  <c r="EQ20" i="21" s="1"/>
  <c r="EP20" i="21"/>
  <c r="DL20" i="21"/>
  <c r="DI20" i="21"/>
  <c r="DM20" i="21" s="1"/>
  <c r="DX20" i="21"/>
  <c r="BG20" i="21"/>
  <c r="BK20" i="21" s="1"/>
  <c r="BJ20" i="21"/>
  <c r="CB10" i="21"/>
  <c r="CE13" i="21"/>
  <c r="CI13" i="21" s="1"/>
  <c r="CH13" i="21"/>
  <c r="CQ19" i="21"/>
  <c r="CU19" i="21" s="1"/>
  <c r="CT19" i="21"/>
  <c r="AI13" i="21"/>
  <c r="AL13" i="21"/>
  <c r="DL13" i="21"/>
  <c r="DI13" i="21"/>
  <c r="DM13" i="21" s="1"/>
  <c r="AX13" i="21"/>
  <c r="BK34" i="21"/>
  <c r="DL34" i="21"/>
  <c r="EQ32" i="21"/>
  <c r="AL28" i="21"/>
  <c r="AE28" i="21"/>
  <c r="AG28" i="21" s="1"/>
  <c r="DF25" i="21"/>
  <c r="DL26" i="21"/>
  <c r="AU23" i="21"/>
  <c r="AY23" i="21" s="1"/>
  <c r="DL17" i="21"/>
  <c r="DQ22" i="21"/>
  <c r="DX19" i="21"/>
  <c r="DL18" i="21"/>
  <c r="DU10" i="21"/>
  <c r="DY10" i="21" s="1"/>
  <c r="ED19" i="21"/>
  <c r="DL28" i="21"/>
  <c r="BP14" i="21"/>
  <c r="CI24" i="21"/>
  <c r="CB19" i="21"/>
  <c r="CN13" i="21"/>
  <c r="AF21" i="21"/>
  <c r="CC15" i="21"/>
  <c r="AF13" i="21"/>
  <c r="AK17" i="21"/>
  <c r="AM17" i="21" s="1"/>
  <c r="AL17" i="21"/>
  <c r="EJ20" i="21"/>
  <c r="EG20" i="21"/>
  <c r="EK20" i="21" s="1"/>
  <c r="DX28" i="21"/>
  <c r="BE20" i="21"/>
  <c r="EE20" i="21"/>
  <c r="BP20" i="21"/>
  <c r="AU19" i="21"/>
  <c r="AY19" i="21" s="1"/>
  <c r="AX19" i="21"/>
  <c r="EA13" i="21"/>
  <c r="EE13" i="21" s="1"/>
  <c r="ED13" i="21"/>
  <c r="AR10" i="21"/>
  <c r="BY13" i="21"/>
  <c r="CC13" i="21" s="1"/>
  <c r="CB13" i="21"/>
  <c r="DO13" i="21"/>
  <c r="DS13" i="21" s="1"/>
  <c r="DR13" i="21"/>
  <c r="EJ13" i="21"/>
  <c r="BF35" i="21"/>
  <c r="AG21" i="10" s="1"/>
  <c r="EP32" i="21"/>
  <c r="CC32" i="21"/>
  <c r="AT35" i="21"/>
  <c r="U21" i="10" s="1"/>
  <c r="EK18" i="21"/>
  <c r="EJ19" i="21"/>
  <c r="CN11" i="21"/>
  <c r="BG28" i="21"/>
  <c r="BK28" i="21" s="1"/>
  <c r="BJ28" i="21"/>
  <c r="BQ33" i="21"/>
  <c r="DM25" i="21"/>
  <c r="CB31" i="21"/>
  <c r="DG25" i="21"/>
  <c r="BG10" i="21"/>
  <c r="BK10" i="21" s="1"/>
  <c r="AG29" i="21"/>
  <c r="BP25" i="21"/>
  <c r="CI22" i="21"/>
  <c r="DY19" i="21"/>
  <c r="CZ17" i="21"/>
  <c r="BD17" i="21"/>
  <c r="CZ10" i="21"/>
  <c r="CZ15" i="21"/>
  <c r="CH24" i="21"/>
  <c r="CC19" i="21"/>
  <c r="BD13" i="21"/>
  <c r="BS28" i="21"/>
  <c r="BW28" i="21" s="1"/>
  <c r="BV28" i="21"/>
  <c r="EJ28" i="21"/>
  <c r="EG28" i="21"/>
  <c r="EK28" i="21" s="1"/>
  <c r="BD28" i="21"/>
  <c r="BA28" i="21"/>
  <c r="BE28" i="21" s="1"/>
  <c r="DO20" i="21"/>
  <c r="DS20" i="21" s="1"/>
  <c r="DR20" i="21"/>
  <c r="DY28" i="21"/>
  <c r="BD20" i="21"/>
  <c r="CE20" i="21"/>
  <c r="CI20" i="21" s="1"/>
  <c r="CH20" i="21"/>
  <c r="EJ17" i="21"/>
  <c r="CC20" i="21"/>
  <c r="BD10" i="21"/>
  <c r="BA10" i="21"/>
  <c r="BE10" i="21" s="1"/>
  <c r="EK13" i="21"/>
  <c r="BD34" i="21"/>
  <c r="BA34" i="21"/>
  <c r="BE34" i="21" s="1"/>
  <c r="CN34" i="21"/>
  <c r="CK34" i="21"/>
  <c r="CO34" i="21" s="1"/>
  <c r="EG33" i="21"/>
  <c r="EK33" i="21" s="1"/>
  <c r="EJ33" i="21"/>
  <c r="AX33" i="21"/>
  <c r="AU33" i="21"/>
  <c r="AY33" i="21" s="1"/>
  <c r="DR33" i="21"/>
  <c r="DO33" i="21"/>
  <c r="DS33" i="21" s="1"/>
  <c r="CQ32" i="21"/>
  <c r="CU32" i="21" s="1"/>
  <c r="CT32" i="21"/>
  <c r="BO32" i="21"/>
  <c r="BQ32" i="21" s="1"/>
  <c r="BP32" i="21"/>
  <c r="CZ32" i="21"/>
  <c r="DU30" i="21"/>
  <c r="DY30" i="21" s="1"/>
  <c r="DX30" i="21"/>
  <c r="BV26" i="21"/>
  <c r="BS26" i="21"/>
  <c r="BW26" i="21" s="1"/>
  <c r="DR26" i="21"/>
  <c r="DO26" i="21"/>
  <c r="DS26" i="21" s="1"/>
  <c r="CK25" i="21"/>
  <c r="CO25" i="21" s="1"/>
  <c r="CN25" i="21"/>
  <c r="DI29" i="21"/>
  <c r="DL29" i="21"/>
  <c r="EA27" i="21"/>
  <c r="EE27" i="21" s="1"/>
  <c r="ED27" i="21"/>
  <c r="AR27" i="21"/>
  <c r="AO27" i="21"/>
  <c r="AS27" i="21" s="1"/>
  <c r="CN27" i="21"/>
  <c r="CK27" i="21"/>
  <c r="CO27" i="21" s="1"/>
  <c r="EJ27" i="21"/>
  <c r="EG27" i="21"/>
  <c r="EK27" i="21" s="1"/>
  <c r="AF23" i="21"/>
  <c r="AC23" i="21"/>
  <c r="AG23" i="21" s="1"/>
  <c r="CZ23" i="21"/>
  <c r="CW23" i="21"/>
  <c r="DA23" i="21" s="1"/>
  <c r="CQ18" i="21"/>
  <c r="CU18" i="21" s="1"/>
  <c r="CT18" i="21"/>
  <c r="AU18" i="21"/>
  <c r="AY18" i="21" s="1"/>
  <c r="AX18" i="21"/>
  <c r="DX25" i="21"/>
  <c r="AI14" i="21"/>
  <c r="AM14" i="21" s="1"/>
  <c r="AL14" i="21"/>
  <c r="CE14" i="21"/>
  <c r="CI14" i="21" s="1"/>
  <c r="CH14" i="21"/>
  <c r="EA14" i="21"/>
  <c r="EE14" i="21" s="1"/>
  <c r="ED14" i="21"/>
  <c r="DR12" i="21"/>
  <c r="DO12" i="21"/>
  <c r="DS12" i="21" s="1"/>
  <c r="BV12" i="21"/>
  <c r="BS12" i="21"/>
  <c r="DL11" i="21"/>
  <c r="DI11" i="21"/>
  <c r="DM11" i="21" s="1"/>
  <c r="DF24" i="21"/>
  <c r="DC24" i="21"/>
  <c r="DG24" i="21" s="1"/>
  <c r="BP24" i="21"/>
  <c r="BM24" i="21"/>
  <c r="BQ24" i="21" s="1"/>
  <c r="DL24" i="21"/>
  <c r="DI24" i="21"/>
  <c r="DM24" i="21" s="1"/>
  <c r="BA22" i="21"/>
  <c r="BE22" i="21" s="1"/>
  <c r="BD22" i="21"/>
  <c r="AZ35" i="21"/>
  <c r="AA21" i="10" s="1"/>
  <c r="CV35" i="21"/>
  <c r="BW21" i="10" s="1"/>
  <c r="AL11" i="21"/>
  <c r="AI11" i="21"/>
  <c r="AM11" i="21" s="1"/>
  <c r="CH11" i="21"/>
  <c r="CE11" i="21"/>
  <c r="CI11" i="21" s="1"/>
  <c r="DF11" i="21"/>
  <c r="DC11" i="21"/>
  <c r="DG11" i="21" s="1"/>
  <c r="ED11" i="21"/>
  <c r="EA11" i="21"/>
  <c r="EE11" i="21" s="1"/>
  <c r="DI21" i="21"/>
  <c r="DM21" i="21" s="1"/>
  <c r="DL21" i="21"/>
  <c r="CT22" i="21"/>
  <c r="BY34" i="21"/>
  <c r="CC34" i="21" s="1"/>
  <c r="CB34" i="21"/>
  <c r="CZ33" i="21"/>
  <c r="CW33" i="21"/>
  <c r="DA33" i="21" s="1"/>
  <c r="AE32" i="21"/>
  <c r="AG32" i="21" s="1"/>
  <c r="AF32" i="21"/>
  <c r="BM31" i="21"/>
  <c r="BQ31" i="21" s="1"/>
  <c r="BP31" i="21"/>
  <c r="DC31" i="21"/>
  <c r="DG31" i="21" s="1"/>
  <c r="DF31" i="21"/>
  <c r="BV31" i="21"/>
  <c r="BS31" i="21"/>
  <c r="BW31" i="21" s="1"/>
  <c r="BV30" i="21"/>
  <c r="BS30" i="21"/>
  <c r="BW30" i="21" s="1"/>
  <c r="DR30" i="21"/>
  <c r="DO30" i="21"/>
  <c r="DS30" i="21" s="1"/>
  <c r="AF26" i="21"/>
  <c r="CE25" i="21"/>
  <c r="CI25" i="21" s="1"/>
  <c r="CH25" i="21"/>
  <c r="BD29" i="21"/>
  <c r="BA29" i="21"/>
  <c r="BE29" i="21" s="1"/>
  <c r="BS29" i="21"/>
  <c r="BW29" i="21" s="1"/>
  <c r="BV29" i="21"/>
  <c r="DO29" i="21"/>
  <c r="DS29" i="21" s="1"/>
  <c r="DR29" i="21"/>
  <c r="BM26" i="21"/>
  <c r="BQ26" i="21" s="1"/>
  <c r="BP26" i="21"/>
  <c r="CZ25" i="21"/>
  <c r="CW25" i="21"/>
  <c r="DA25" i="21" s="1"/>
  <c r="EM27" i="21"/>
  <c r="EQ27" i="21" s="1"/>
  <c r="EP27" i="21"/>
  <c r="BS23" i="21"/>
  <c r="BW23" i="21" s="1"/>
  <c r="BV23" i="21"/>
  <c r="ED23" i="21"/>
  <c r="DC19" i="21"/>
  <c r="DG19" i="21" s="1"/>
  <c r="DF19" i="21"/>
  <c r="DY25" i="21"/>
  <c r="DI12" i="21"/>
  <c r="DM12" i="21" s="1"/>
  <c r="DL12" i="21"/>
  <c r="BM12" i="21"/>
  <c r="BQ12" i="21" s="1"/>
  <c r="BP12" i="21"/>
  <c r="CR35" i="21"/>
  <c r="BS21" i="10" s="1"/>
  <c r="CS10" i="21"/>
  <c r="CT10" i="21"/>
  <c r="AU24" i="21"/>
  <c r="AY24" i="21" s="1"/>
  <c r="AX24" i="21"/>
  <c r="EM24" i="21"/>
  <c r="EQ24" i="21" s="1"/>
  <c r="EP24" i="21"/>
  <c r="EM22" i="21"/>
  <c r="EQ22" i="21" s="1"/>
  <c r="EP22" i="21"/>
  <c r="BG22" i="21"/>
  <c r="BK22" i="21" s="1"/>
  <c r="BJ22" i="21"/>
  <c r="BM15" i="21"/>
  <c r="BQ15" i="21" s="1"/>
  <c r="BP15" i="21"/>
  <c r="BV15" i="21"/>
  <c r="BS15" i="21"/>
  <c r="BW15" i="21" s="1"/>
  <c r="DR15" i="21"/>
  <c r="DO15" i="21"/>
  <c r="DS15" i="21" s="1"/>
  <c r="CW11" i="21"/>
  <c r="CZ11" i="21"/>
  <c r="EB35" i="21"/>
  <c r="DC21" i="10" s="1"/>
  <c r="DY22" i="21"/>
  <c r="AX21" i="21"/>
  <c r="AU21" i="21"/>
  <c r="AY21" i="21" s="1"/>
  <c r="CT21" i="21"/>
  <c r="CQ21" i="21"/>
  <c r="CU21" i="21" s="1"/>
  <c r="EP21" i="21"/>
  <c r="EM21" i="21"/>
  <c r="EQ21" i="21" s="1"/>
  <c r="EJ18" i="21"/>
  <c r="DR16" i="21"/>
  <c r="AC16" i="21"/>
  <c r="AG16" i="21" s="1"/>
  <c r="AF16" i="21"/>
  <c r="BA16" i="21"/>
  <c r="BE16" i="21" s="1"/>
  <c r="BD16" i="21"/>
  <c r="CW16" i="21"/>
  <c r="DA16" i="21" s="1"/>
  <c r="CZ16" i="21"/>
  <c r="AR14" i="21"/>
  <c r="CU16" i="21"/>
  <c r="EN35" i="21"/>
  <c r="DO21" i="10" s="1"/>
  <c r="AC34" i="21"/>
  <c r="AG34" i="21" s="1"/>
  <c r="AF34" i="21"/>
  <c r="CW34" i="21"/>
  <c r="DA34" i="21" s="1"/>
  <c r="CZ34" i="21"/>
  <c r="CK33" i="21"/>
  <c r="CO33" i="21" s="1"/>
  <c r="CN33" i="21"/>
  <c r="BJ33" i="21"/>
  <c r="BG33" i="21"/>
  <c r="BK33" i="21" s="1"/>
  <c r="ED33" i="21"/>
  <c r="EA33" i="21"/>
  <c r="EE33" i="21" s="1"/>
  <c r="BS32" i="21"/>
  <c r="BW32" i="21" s="1"/>
  <c r="BV32" i="21"/>
  <c r="BD32" i="21"/>
  <c r="BA32" i="21"/>
  <c r="BE32" i="21" s="1"/>
  <c r="AI32" i="21"/>
  <c r="AM32" i="21" s="1"/>
  <c r="AL32" i="21"/>
  <c r="CE32" i="21"/>
  <c r="CI32" i="21" s="1"/>
  <c r="CH32" i="21"/>
  <c r="EA32" i="21"/>
  <c r="EE32" i="21" s="1"/>
  <c r="ED32" i="21"/>
  <c r="DO32" i="21"/>
  <c r="DS32" i="21" s="1"/>
  <c r="DR32" i="21"/>
  <c r="DY33" i="21"/>
  <c r="BA31" i="21"/>
  <c r="BE31" i="21" s="1"/>
  <c r="BD31" i="21"/>
  <c r="EM31" i="21"/>
  <c r="EQ31" i="21" s="1"/>
  <c r="EP31" i="21"/>
  <c r="ED31" i="21"/>
  <c r="EA31" i="21"/>
  <c r="EE31" i="21" s="1"/>
  <c r="DI31" i="21"/>
  <c r="DM31" i="21" s="1"/>
  <c r="DL31" i="21"/>
  <c r="BY30" i="21"/>
  <c r="CC30" i="21" s="1"/>
  <c r="CB30" i="21"/>
  <c r="AR30" i="21"/>
  <c r="AO30" i="21"/>
  <c r="AS30" i="21" s="1"/>
  <c r="EJ30" i="21"/>
  <c r="EG30" i="21"/>
  <c r="EK30" i="21" s="1"/>
  <c r="CN26" i="21"/>
  <c r="CK26" i="21"/>
  <c r="CO26" i="21" s="1"/>
  <c r="AL26" i="21"/>
  <c r="AI26" i="21"/>
  <c r="AM26" i="21" s="1"/>
  <c r="BJ26" i="21"/>
  <c r="BG26" i="21"/>
  <c r="BK26" i="21" s="1"/>
  <c r="CH26" i="21"/>
  <c r="CE26" i="21"/>
  <c r="CI26" i="21" s="1"/>
  <c r="DF26" i="21"/>
  <c r="DC26" i="21"/>
  <c r="DG26" i="21" s="1"/>
  <c r="ED26" i="21"/>
  <c r="EA26" i="21"/>
  <c r="EE26" i="21" s="1"/>
  <c r="DQ25" i="21"/>
  <c r="DS25" i="21" s="1"/>
  <c r="DR25" i="21"/>
  <c r="BU25" i="21"/>
  <c r="BW25" i="21" s="1"/>
  <c r="BV25" i="21"/>
  <c r="AO29" i="21"/>
  <c r="AS29" i="21" s="1"/>
  <c r="AR29" i="21"/>
  <c r="CK29" i="21"/>
  <c r="CO29" i="21" s="1"/>
  <c r="CN29" i="21"/>
  <c r="EG29" i="21"/>
  <c r="EK29" i="21" s="1"/>
  <c r="EJ29" i="21"/>
  <c r="EM25" i="21"/>
  <c r="EQ25" i="21" s="1"/>
  <c r="EP25" i="21"/>
  <c r="CQ25" i="21"/>
  <c r="CU25" i="21" s="1"/>
  <c r="CT25" i="21"/>
  <c r="AU25" i="21"/>
  <c r="AY25" i="21" s="1"/>
  <c r="AX25" i="21"/>
  <c r="AI27" i="21"/>
  <c r="AM27" i="21" s="1"/>
  <c r="AL27" i="21"/>
  <c r="AF27" i="21"/>
  <c r="BD27" i="21"/>
  <c r="BA27" i="21"/>
  <c r="BE27" i="21" s="1"/>
  <c r="CB27" i="21"/>
  <c r="BY27" i="21"/>
  <c r="CC27" i="21" s="1"/>
  <c r="CZ27" i="21"/>
  <c r="CW27" i="21"/>
  <c r="DA27" i="21" s="1"/>
  <c r="DX27" i="21"/>
  <c r="DU27" i="21"/>
  <c r="DY27" i="21" s="1"/>
  <c r="DL25" i="21"/>
  <c r="DX29" i="21"/>
  <c r="AR23" i="21"/>
  <c r="AO23" i="21"/>
  <c r="AS23" i="21" s="1"/>
  <c r="BP23" i="21"/>
  <c r="BM23" i="21"/>
  <c r="BQ23" i="21" s="1"/>
  <c r="CN23" i="21"/>
  <c r="CK23" i="21"/>
  <c r="CO23" i="21" s="1"/>
  <c r="DL23" i="21"/>
  <c r="DI23" i="21"/>
  <c r="DM23" i="21" s="1"/>
  <c r="EJ23" i="21"/>
  <c r="EG23" i="21"/>
  <c r="EK23" i="21" s="1"/>
  <c r="BV27" i="21"/>
  <c r="CH23" i="21"/>
  <c r="DM26" i="21"/>
  <c r="CW19" i="21"/>
  <c r="DA19" i="21" s="1"/>
  <c r="CZ19" i="21"/>
  <c r="BJ19" i="21"/>
  <c r="EA18" i="21"/>
  <c r="EE18" i="21" s="1"/>
  <c r="ED18" i="21"/>
  <c r="DC18" i="21"/>
  <c r="DG18" i="21" s="1"/>
  <c r="DF18" i="21"/>
  <c r="CE18" i="21"/>
  <c r="CI18" i="21" s="1"/>
  <c r="CH18" i="21"/>
  <c r="BG18" i="21"/>
  <c r="BK18" i="21" s="1"/>
  <c r="BJ18" i="21"/>
  <c r="AI18" i="21"/>
  <c r="AM18" i="21" s="1"/>
  <c r="AL18" i="21"/>
  <c r="CU23" i="21"/>
  <c r="AU14" i="21"/>
  <c r="AY14" i="21" s="1"/>
  <c r="AX14" i="21"/>
  <c r="BS14" i="21"/>
  <c r="BW14" i="21" s="1"/>
  <c r="BV14" i="21"/>
  <c r="CQ14" i="21"/>
  <c r="CU14" i="21" s="1"/>
  <c r="CT14" i="21"/>
  <c r="DO14" i="21"/>
  <c r="DS14" i="21" s="1"/>
  <c r="DR14" i="21"/>
  <c r="EM14" i="21"/>
  <c r="EQ14" i="21" s="1"/>
  <c r="EP14" i="21"/>
  <c r="BP11" i="21"/>
  <c r="BM11" i="21"/>
  <c r="BQ11" i="21" s="1"/>
  <c r="CL35" i="21"/>
  <c r="BM21" i="10" s="1"/>
  <c r="CM10" i="21"/>
  <c r="AF29" i="21"/>
  <c r="BJ24" i="21"/>
  <c r="BG24" i="21"/>
  <c r="BK24" i="21" s="1"/>
  <c r="AF24" i="21"/>
  <c r="AC24" i="21"/>
  <c r="AG24" i="21" s="1"/>
  <c r="BD24" i="21"/>
  <c r="CB24" i="21"/>
  <c r="BY24" i="21"/>
  <c r="CC24" i="21" s="1"/>
  <c r="CZ24" i="21"/>
  <c r="CW24" i="21"/>
  <c r="DA24" i="21" s="1"/>
  <c r="DX24" i="21"/>
  <c r="DU24" i="21"/>
  <c r="DY24" i="21" s="1"/>
  <c r="EP23" i="21"/>
  <c r="AO22" i="21"/>
  <c r="AS22" i="21" s="1"/>
  <c r="AR22" i="21"/>
  <c r="BY22" i="21"/>
  <c r="CC22" i="21" s="1"/>
  <c r="CB22" i="21"/>
  <c r="BM22" i="21"/>
  <c r="BQ22" i="21" s="1"/>
  <c r="BP22" i="21"/>
  <c r="DI22" i="21"/>
  <c r="DL22" i="21"/>
  <c r="CW21" i="21"/>
  <c r="DA21" i="21" s="1"/>
  <c r="CZ21" i="21"/>
  <c r="AM19" i="21"/>
  <c r="AN35" i="21"/>
  <c r="O21" i="10" s="1"/>
  <c r="BL35" i="21"/>
  <c r="AM21" i="10" s="1"/>
  <c r="CJ35" i="21"/>
  <c r="BK21" i="10" s="1"/>
  <c r="DH35" i="21"/>
  <c r="CI21" i="10" s="1"/>
  <c r="EF35" i="21"/>
  <c r="DG21" i="10" s="1"/>
  <c r="DC12" i="21"/>
  <c r="DG12" i="21" s="1"/>
  <c r="DF12" i="21"/>
  <c r="BG12" i="21"/>
  <c r="BJ12" i="21"/>
  <c r="AX11" i="21"/>
  <c r="AU11" i="21"/>
  <c r="AY11" i="21" s="1"/>
  <c r="BV11" i="21"/>
  <c r="BS11" i="21"/>
  <c r="BW11" i="21" s="1"/>
  <c r="CT11" i="21"/>
  <c r="CQ11" i="21"/>
  <c r="CU11" i="21" s="1"/>
  <c r="DR11" i="21"/>
  <c r="DO11" i="21"/>
  <c r="DS11" i="21" s="1"/>
  <c r="EP11" i="21"/>
  <c r="EM11" i="21"/>
  <c r="EQ11" i="21" s="1"/>
  <c r="CF35" i="21"/>
  <c r="BG21" i="10" s="1"/>
  <c r="BK23" i="21"/>
  <c r="CH22" i="21"/>
  <c r="AO21" i="21"/>
  <c r="AS21" i="21" s="1"/>
  <c r="AR21" i="21"/>
  <c r="CK21" i="21"/>
  <c r="CO21" i="21" s="1"/>
  <c r="CN21" i="21"/>
  <c r="EG21" i="21"/>
  <c r="EK21" i="21" s="1"/>
  <c r="EJ21" i="21"/>
  <c r="EJ22" i="21"/>
  <c r="AL12" i="21"/>
  <c r="CB11" i="21"/>
  <c r="BN35" i="21"/>
  <c r="AO21" i="10" s="1"/>
  <c r="AX12" i="21"/>
  <c r="BT35" i="21"/>
  <c r="AU21" i="10" s="1"/>
  <c r="AV35" i="21"/>
  <c r="W21" i="10" s="1"/>
  <c r="CO18" i="21"/>
  <c r="BV16" i="21"/>
  <c r="BS16" i="21"/>
  <c r="BW16" i="21" s="1"/>
  <c r="DA15" i="21"/>
  <c r="DL14" i="21"/>
  <c r="DN35" i="21"/>
  <c r="CO21" i="10" s="1"/>
  <c r="CD35" i="21"/>
  <c r="BE21" i="10" s="1"/>
  <c r="BQ18" i="21"/>
  <c r="CT16" i="21"/>
  <c r="CN12" i="21"/>
  <c r="AG21" i="21"/>
  <c r="AR18" i="21"/>
  <c r="DX15" i="21"/>
  <c r="AF15" i="21"/>
  <c r="BP34" i="21"/>
  <c r="BM34" i="21"/>
  <c r="BQ34" i="21" s="1"/>
  <c r="EJ34" i="21"/>
  <c r="EG34" i="21"/>
  <c r="EK34" i="21" s="1"/>
  <c r="AO33" i="21"/>
  <c r="AS33" i="21" s="1"/>
  <c r="AR33" i="21"/>
  <c r="BV33" i="21"/>
  <c r="BS33" i="21"/>
  <c r="BW33" i="21" s="1"/>
  <c r="CT33" i="21"/>
  <c r="CQ33" i="21"/>
  <c r="CU33" i="21" s="1"/>
  <c r="EP33" i="21"/>
  <c r="EM33" i="21"/>
  <c r="EQ33" i="21" s="1"/>
  <c r="AI31" i="21"/>
  <c r="AM31" i="21" s="1"/>
  <c r="AL31" i="21"/>
  <c r="AX31" i="21"/>
  <c r="AU31" i="21"/>
  <c r="AY31" i="21" s="1"/>
  <c r="CZ31" i="21"/>
  <c r="CW31" i="21"/>
  <c r="DA31" i="21" s="1"/>
  <c r="AC30" i="21"/>
  <c r="AG30" i="21" s="1"/>
  <c r="AF30" i="21"/>
  <c r="CN30" i="21"/>
  <c r="CK30" i="21"/>
  <c r="CO30" i="21" s="1"/>
  <c r="DL32" i="21"/>
  <c r="AR26" i="21"/>
  <c r="AO26" i="21"/>
  <c r="AS26" i="21" s="1"/>
  <c r="EJ26" i="21"/>
  <c r="EG26" i="21"/>
  <c r="EK26" i="21" s="1"/>
  <c r="AX26" i="21"/>
  <c r="AU26" i="21"/>
  <c r="AY26" i="21" s="1"/>
  <c r="CT26" i="21"/>
  <c r="CQ26" i="21"/>
  <c r="CU26" i="21" s="1"/>
  <c r="EP26" i="21"/>
  <c r="EM26" i="21"/>
  <c r="EQ26" i="21" s="1"/>
  <c r="AO25" i="21"/>
  <c r="AS25" i="21" s="1"/>
  <c r="AR25" i="21"/>
  <c r="CB29" i="21"/>
  <c r="BY29" i="21"/>
  <c r="CC29" i="21" s="1"/>
  <c r="BM29" i="21"/>
  <c r="BQ29" i="21" s="1"/>
  <c r="BP29" i="21"/>
  <c r="CA25" i="21"/>
  <c r="CC25" i="21" s="1"/>
  <c r="CB25" i="21"/>
  <c r="AE25" i="21"/>
  <c r="AG25" i="21" s="1"/>
  <c r="AF25" i="21"/>
  <c r="DR27" i="21"/>
  <c r="DO27" i="21"/>
  <c r="DS27" i="21" s="1"/>
  <c r="BP27" i="21"/>
  <c r="BM27" i="21"/>
  <c r="BQ27" i="21" s="1"/>
  <c r="DL27" i="21"/>
  <c r="DI27" i="21"/>
  <c r="DM27" i="21" s="1"/>
  <c r="BQ30" i="21"/>
  <c r="BD23" i="21"/>
  <c r="BA23" i="21"/>
  <c r="BE23" i="21" s="1"/>
  <c r="CB23" i="21"/>
  <c r="BY23" i="21"/>
  <c r="CC23" i="21" s="1"/>
  <c r="DX23" i="21"/>
  <c r="DU23" i="21"/>
  <c r="DY23" i="21" s="1"/>
  <c r="DO18" i="21"/>
  <c r="DS18" i="21" s="1"/>
  <c r="DR18" i="21"/>
  <c r="BS18" i="21"/>
  <c r="BW18" i="21" s="1"/>
  <c r="BV18" i="21"/>
  <c r="CI19" i="21"/>
  <c r="BG14" i="21"/>
  <c r="BK14" i="21" s="1"/>
  <c r="BJ14" i="21"/>
  <c r="DC14" i="21"/>
  <c r="DG14" i="21" s="1"/>
  <c r="DF14" i="21"/>
  <c r="DB35" i="21"/>
  <c r="CC21" i="10" s="1"/>
  <c r="DC10" i="21"/>
  <c r="DF10" i="21"/>
  <c r="AR24" i="21"/>
  <c r="AO24" i="21"/>
  <c r="AS24" i="21" s="1"/>
  <c r="CN24" i="21"/>
  <c r="CK24" i="21"/>
  <c r="CO24" i="21" s="1"/>
  <c r="EJ24" i="21"/>
  <c r="EG24" i="21"/>
  <c r="EK24" i="21" s="1"/>
  <c r="AL22" i="21"/>
  <c r="AI22" i="21"/>
  <c r="AM22" i="21" s="1"/>
  <c r="ED22" i="21"/>
  <c r="EA22" i="21"/>
  <c r="EE22" i="21" s="1"/>
  <c r="CW22" i="21"/>
  <c r="DA22" i="21" s="1"/>
  <c r="CZ22" i="21"/>
  <c r="BA21" i="21"/>
  <c r="BE21" i="21" s="1"/>
  <c r="BD21" i="21"/>
  <c r="AB35" i="21"/>
  <c r="C21" i="10" s="1"/>
  <c r="BX35" i="21"/>
  <c r="AY21" i="10" s="1"/>
  <c r="DT35" i="21"/>
  <c r="CU21" i="10" s="1"/>
  <c r="EJ12" i="21"/>
  <c r="AQ12" i="21"/>
  <c r="AS12" i="21" s="1"/>
  <c r="AR12" i="21"/>
  <c r="BJ11" i="21"/>
  <c r="BG11" i="21"/>
  <c r="BK11" i="21" s="1"/>
  <c r="BZ35" i="21"/>
  <c r="BA21" i="10" s="1"/>
  <c r="AH35" i="21"/>
  <c r="I21" i="10" s="1"/>
  <c r="DX22" i="21"/>
  <c r="BM21" i="21"/>
  <c r="BQ21" i="21" s="1"/>
  <c r="BP21" i="21"/>
  <c r="AS19" i="21"/>
  <c r="AR34" i="21"/>
  <c r="AO34" i="21"/>
  <c r="AS34" i="21" s="1"/>
  <c r="BY33" i="21"/>
  <c r="CC33" i="21" s="1"/>
  <c r="CB33" i="21"/>
  <c r="AE33" i="21"/>
  <c r="AG33" i="21" s="1"/>
  <c r="AF33" i="21"/>
  <c r="DE32" i="21"/>
  <c r="DG32" i="21" s="1"/>
  <c r="DF32" i="21"/>
  <c r="DX33" i="21"/>
  <c r="DU31" i="21"/>
  <c r="DY31" i="21" s="1"/>
  <c r="DX31" i="21"/>
  <c r="CT31" i="21"/>
  <c r="CQ31" i="21"/>
  <c r="CU31" i="21" s="1"/>
  <c r="AX30" i="21"/>
  <c r="AU30" i="21"/>
  <c r="AY30" i="21" s="1"/>
  <c r="CT30" i="21"/>
  <c r="CQ30" i="21"/>
  <c r="CU30" i="21" s="1"/>
  <c r="EP30" i="21"/>
  <c r="EM30" i="21"/>
  <c r="EQ30" i="21" s="1"/>
  <c r="BD26" i="21"/>
  <c r="BA26" i="21"/>
  <c r="BE26" i="21" s="1"/>
  <c r="DU26" i="21"/>
  <c r="DY26" i="21" s="1"/>
  <c r="DX26" i="21"/>
  <c r="EA25" i="21"/>
  <c r="EE25" i="21" s="1"/>
  <c r="ED25" i="21"/>
  <c r="AI25" i="21"/>
  <c r="AM25" i="21" s="1"/>
  <c r="AL25" i="21"/>
  <c r="AU29" i="21"/>
  <c r="AY29" i="21" s="1"/>
  <c r="AX29" i="21"/>
  <c r="CQ29" i="21"/>
  <c r="CU29" i="21" s="1"/>
  <c r="CT29" i="21"/>
  <c r="EM29" i="21"/>
  <c r="EQ29" i="21" s="1"/>
  <c r="EP29" i="21"/>
  <c r="BD25" i="21"/>
  <c r="BA25" i="21"/>
  <c r="BE25" i="21" s="1"/>
  <c r="DF27" i="21"/>
  <c r="DC27" i="21"/>
  <c r="DG27" i="21" s="1"/>
  <c r="AU27" i="21"/>
  <c r="AY27" i="21" s="1"/>
  <c r="AX27" i="21"/>
  <c r="BW27" i="21"/>
  <c r="AC22" i="21"/>
  <c r="AG22" i="21" s="1"/>
  <c r="AF22" i="21"/>
  <c r="EH35" i="21"/>
  <c r="DI21" i="10" s="1"/>
  <c r="AL24" i="21"/>
  <c r="AI24" i="21"/>
  <c r="AM24" i="21" s="1"/>
  <c r="CQ24" i="21"/>
  <c r="CU24" i="21" s="1"/>
  <c r="CT24" i="21"/>
  <c r="AU22" i="21"/>
  <c r="AY22" i="21" s="1"/>
  <c r="AX22" i="21"/>
  <c r="DC22" i="21"/>
  <c r="DG22" i="21" s="1"/>
  <c r="DF22" i="21"/>
  <c r="CH19" i="21"/>
  <c r="DI15" i="21"/>
  <c r="DM15" i="21" s="1"/>
  <c r="DL15" i="21"/>
  <c r="AX15" i="21"/>
  <c r="AU15" i="21"/>
  <c r="AY15" i="21" s="1"/>
  <c r="CT15" i="21"/>
  <c r="CQ15" i="21"/>
  <c r="CU15" i="21" s="1"/>
  <c r="EP15" i="21"/>
  <c r="EM15" i="21"/>
  <c r="EQ15" i="21" s="1"/>
  <c r="AQ11" i="21"/>
  <c r="AS11" i="21" s="1"/>
  <c r="AR11" i="21"/>
  <c r="EI11" i="21"/>
  <c r="EJ11" i="21"/>
  <c r="AD35" i="21"/>
  <c r="E21" i="10" s="1"/>
  <c r="BJ23" i="21"/>
  <c r="BV21" i="21"/>
  <c r="BS21" i="21"/>
  <c r="BW21" i="21" s="1"/>
  <c r="DR21" i="21"/>
  <c r="DO21" i="21"/>
  <c r="DS21" i="21" s="1"/>
  <c r="CH12" i="21"/>
  <c r="CU22" i="21"/>
  <c r="BG16" i="21"/>
  <c r="BK16" i="21" s="1"/>
  <c r="BJ16" i="21"/>
  <c r="DC16" i="21"/>
  <c r="DG16" i="21" s="1"/>
  <c r="DF16" i="21"/>
  <c r="BY16" i="21"/>
  <c r="CC16" i="21" s="1"/>
  <c r="CB16" i="21"/>
  <c r="DU16" i="21"/>
  <c r="DY16" i="21" s="1"/>
  <c r="DX16" i="21"/>
  <c r="EJ14" i="21"/>
  <c r="AS18" i="21"/>
  <c r="DZ35" i="21"/>
  <c r="DA21" i="10" s="1"/>
  <c r="CU34" i="21"/>
  <c r="CI34" i="21"/>
  <c r="AL33" i="21"/>
  <c r="AI33" i="21"/>
  <c r="AM33" i="21" s="1"/>
  <c r="CH33" i="21"/>
  <c r="CE33" i="21"/>
  <c r="CI33" i="21" s="1"/>
  <c r="DF33" i="21"/>
  <c r="DC33" i="21"/>
  <c r="DG33" i="21" s="1"/>
  <c r="DX34" i="21"/>
  <c r="DU34" i="21"/>
  <c r="DY34" i="21" s="1"/>
  <c r="AY34" i="21"/>
  <c r="DS34" i="21"/>
  <c r="BD33" i="21"/>
  <c r="BA33" i="21"/>
  <c r="BE33" i="21" s="1"/>
  <c r="BG32" i="21"/>
  <c r="BK32" i="21" s="1"/>
  <c r="BJ32" i="21"/>
  <c r="AR32" i="21"/>
  <c r="AO32" i="21"/>
  <c r="AS32" i="21" s="1"/>
  <c r="CN32" i="21"/>
  <c r="CK32" i="21"/>
  <c r="CO32" i="21" s="1"/>
  <c r="EJ32" i="21"/>
  <c r="EG32" i="21"/>
  <c r="EK32" i="21" s="1"/>
  <c r="DU32" i="21"/>
  <c r="DY32" i="21" s="1"/>
  <c r="DX32" i="21"/>
  <c r="DA32" i="21"/>
  <c r="AC31" i="21"/>
  <c r="AG31" i="21" s="1"/>
  <c r="AF31" i="21"/>
  <c r="AO31" i="21"/>
  <c r="AS31" i="21" s="1"/>
  <c r="AR31" i="21"/>
  <c r="CK31" i="21"/>
  <c r="CO31" i="21" s="1"/>
  <c r="CN31" i="21"/>
  <c r="BJ31" i="21"/>
  <c r="BG31" i="21"/>
  <c r="BK31" i="21" s="1"/>
  <c r="CH31" i="21"/>
  <c r="CE31" i="21"/>
  <c r="CI31" i="21" s="1"/>
  <c r="EG31" i="21"/>
  <c r="EK31" i="21" s="1"/>
  <c r="EJ31" i="21"/>
  <c r="DR31" i="21"/>
  <c r="DO31" i="21"/>
  <c r="DS31" i="21" s="1"/>
  <c r="DL30" i="21"/>
  <c r="BD30" i="21"/>
  <c r="BA30" i="21"/>
  <c r="BE30" i="21" s="1"/>
  <c r="AL30" i="21"/>
  <c r="AI30" i="21"/>
  <c r="AM30" i="21" s="1"/>
  <c r="BJ30" i="21"/>
  <c r="BG30" i="21"/>
  <c r="BK30" i="21" s="1"/>
  <c r="CH30" i="21"/>
  <c r="CE30" i="21"/>
  <c r="CI30" i="21" s="1"/>
  <c r="DF30" i="21"/>
  <c r="DC30" i="21"/>
  <c r="DG30" i="21" s="1"/>
  <c r="ED30" i="21"/>
  <c r="EA30" i="21"/>
  <c r="EE30" i="21" s="1"/>
  <c r="BY26" i="21"/>
  <c r="CC26" i="21" s="1"/>
  <c r="CB26" i="21"/>
  <c r="DA30" i="21"/>
  <c r="CZ29" i="21"/>
  <c r="CW29" i="21"/>
  <c r="DA29" i="21" s="1"/>
  <c r="AI29" i="21"/>
  <c r="AM29" i="21" s="1"/>
  <c r="AL29" i="21"/>
  <c r="BG29" i="21"/>
  <c r="BK29" i="21" s="1"/>
  <c r="BJ29" i="21"/>
  <c r="CE29" i="21"/>
  <c r="CI29" i="21" s="1"/>
  <c r="CH29" i="21"/>
  <c r="DC29" i="21"/>
  <c r="DG29" i="21" s="1"/>
  <c r="DF29" i="21"/>
  <c r="EA29" i="21"/>
  <c r="EE29" i="21" s="1"/>
  <c r="ED29" i="21"/>
  <c r="BJ27" i="21"/>
  <c r="BG27" i="21"/>
  <c r="BK27" i="21" s="1"/>
  <c r="CQ27" i="21"/>
  <c r="CU27" i="21" s="1"/>
  <c r="CT27" i="21"/>
  <c r="BP30" i="21"/>
  <c r="CZ26" i="21"/>
  <c r="DO23" i="21"/>
  <c r="DS23" i="21" s="1"/>
  <c r="DR23" i="21"/>
  <c r="AL23" i="21"/>
  <c r="BA19" i="21"/>
  <c r="BE19" i="21" s="1"/>
  <c r="BD19" i="21"/>
  <c r="DW18" i="21"/>
  <c r="DY18" i="21" s="1"/>
  <c r="DX18" i="21"/>
  <c r="CY18" i="21"/>
  <c r="DA18" i="21" s="1"/>
  <c r="CZ18" i="21"/>
  <c r="CA18" i="21"/>
  <c r="CC18" i="21" s="1"/>
  <c r="CB18" i="21"/>
  <c r="BC18" i="21"/>
  <c r="BE18" i="21" s="1"/>
  <c r="BD18" i="21"/>
  <c r="AE18" i="21"/>
  <c r="AG18" i="21" s="1"/>
  <c r="AF18" i="21"/>
  <c r="AE14" i="21"/>
  <c r="AG14" i="21" s="1"/>
  <c r="AF14" i="21"/>
  <c r="BC14" i="21"/>
  <c r="BE14" i="21" s="1"/>
  <c r="BD14" i="21"/>
  <c r="CA14" i="21"/>
  <c r="CC14" i="21" s="1"/>
  <c r="CB14" i="21"/>
  <c r="CY14" i="21"/>
  <c r="DA14" i="21" s="1"/>
  <c r="CZ14" i="21"/>
  <c r="DW14" i="21"/>
  <c r="DY14" i="21" s="1"/>
  <c r="DX14" i="21"/>
  <c r="CS12" i="21"/>
  <c r="CU12" i="21" s="1"/>
  <c r="CT12" i="21"/>
  <c r="DL10" i="21"/>
  <c r="AY10" i="21"/>
  <c r="BQ25" i="21"/>
  <c r="ED24" i="21"/>
  <c r="EA24" i="21"/>
  <c r="EE24" i="21" s="1"/>
  <c r="BS24" i="21"/>
  <c r="BW24" i="21" s="1"/>
  <c r="BV24" i="21"/>
  <c r="DO24" i="21"/>
  <c r="DS24" i="21" s="1"/>
  <c r="DR24" i="21"/>
  <c r="CT23" i="21"/>
  <c r="CK22" i="21"/>
  <c r="CO22" i="21" s="1"/>
  <c r="CN22" i="21"/>
  <c r="BV22" i="21"/>
  <c r="BS22" i="21"/>
  <c r="BW22" i="21" s="1"/>
  <c r="DR22" i="21"/>
  <c r="DO22" i="21"/>
  <c r="EG15" i="21"/>
  <c r="EK15" i="21" s="1"/>
  <c r="EJ15" i="21"/>
  <c r="CK15" i="21"/>
  <c r="CO15" i="21" s="1"/>
  <c r="CN15" i="21"/>
  <c r="AO15" i="21"/>
  <c r="AS15" i="21" s="1"/>
  <c r="AR15" i="21"/>
  <c r="AL15" i="21"/>
  <c r="AI15" i="21"/>
  <c r="AM15" i="21" s="1"/>
  <c r="BJ15" i="21"/>
  <c r="BG15" i="21"/>
  <c r="BK15" i="21" s="1"/>
  <c r="CH15" i="21"/>
  <c r="CE15" i="21"/>
  <c r="DF15" i="21"/>
  <c r="DC15" i="21"/>
  <c r="DG15" i="21" s="1"/>
  <c r="ED15" i="21"/>
  <c r="EA15" i="21"/>
  <c r="EE15" i="21" s="1"/>
  <c r="CW12" i="21"/>
  <c r="DA12" i="21" s="1"/>
  <c r="CZ12" i="21"/>
  <c r="BA12" i="21"/>
  <c r="BD12" i="21"/>
  <c r="BA11" i="21"/>
  <c r="BD11" i="21"/>
  <c r="DV35" i="21"/>
  <c r="CW21" i="10" s="1"/>
  <c r="BB35" i="21"/>
  <c r="AC21" i="10" s="1"/>
  <c r="DF23" i="21"/>
  <c r="AL21" i="21"/>
  <c r="AI21" i="21"/>
  <c r="AM21" i="21" s="1"/>
  <c r="BJ21" i="21"/>
  <c r="BG21" i="21"/>
  <c r="BK21" i="21" s="1"/>
  <c r="CH21" i="21"/>
  <c r="DF21" i="21"/>
  <c r="DC21" i="21"/>
  <c r="DG21" i="21" s="1"/>
  <c r="ED21" i="21"/>
  <c r="EA21" i="21"/>
  <c r="EE21" i="21" s="1"/>
  <c r="AL19" i="21"/>
  <c r="EK22" i="21"/>
  <c r="EQ16" i="21"/>
  <c r="ED12" i="21"/>
  <c r="DP35" i="21"/>
  <c r="CQ21" i="10" s="1"/>
  <c r="DX21" i="21"/>
  <c r="CN18" i="21"/>
  <c r="AX16" i="21"/>
  <c r="AU16" i="21"/>
  <c r="AY16" i="21" s="1"/>
  <c r="AI16" i="21"/>
  <c r="AM16" i="21" s="1"/>
  <c r="AL16" i="21"/>
  <c r="CH16" i="21"/>
  <c r="EA16" i="21"/>
  <c r="EE16" i="21" s="1"/>
  <c r="ED16" i="21"/>
  <c r="AO16" i="21"/>
  <c r="AS16" i="21" s="1"/>
  <c r="AR16" i="21"/>
  <c r="BM16" i="21"/>
  <c r="BQ16" i="21" s="1"/>
  <c r="BP16" i="21"/>
  <c r="CK16" i="21"/>
  <c r="CO16" i="21" s="1"/>
  <c r="CN16" i="21"/>
  <c r="DI16" i="21"/>
  <c r="DM16" i="21" s="1"/>
  <c r="DL16" i="21"/>
  <c r="EG16" i="21"/>
  <c r="EK16" i="21" s="1"/>
  <c r="EJ16" i="21"/>
  <c r="BD15" i="21"/>
  <c r="CN14" i="21"/>
  <c r="DD35" i="21"/>
  <c r="CE21" i="10" s="1"/>
  <c r="AR19" i="21"/>
  <c r="BP18" i="21"/>
  <c r="DJ35" i="21"/>
  <c r="CK21" i="10" s="1"/>
  <c r="CH27" i="21"/>
  <c r="DY15" i="21"/>
  <c r="AG15" i="21"/>
  <c r="CX35" i="21"/>
  <c r="BY21" i="10" s="1"/>
  <c r="BH35" i="21"/>
  <c r="AI21" i="10" s="1"/>
  <c r="AJ35" i="21" l="1"/>
  <c r="K21" i="10" s="1"/>
  <c r="AC27" i="21"/>
  <c r="AG27" i="21" s="1"/>
  <c r="BG19" i="21"/>
  <c r="BK19" i="21" s="1"/>
  <c r="DK33" i="21"/>
  <c r="DM33" i="21" s="1"/>
  <c r="AA19" i="21"/>
  <c r="CG15" i="21"/>
  <c r="CG35" i="21" s="1"/>
  <c r="BH21" i="10" s="1"/>
  <c r="DS21" i="10"/>
  <c r="BW12" i="21"/>
  <c r="Y12" i="21"/>
  <c r="AA12" i="21"/>
  <c r="AL10" i="21"/>
  <c r="DU21" i="10"/>
  <c r="DY21" i="10"/>
  <c r="EI12" i="21"/>
  <c r="EK12" i="21" s="1"/>
  <c r="AI20" i="21"/>
  <c r="AM20" i="21" s="1"/>
  <c r="Y20" i="21"/>
  <c r="BR35" i="21"/>
  <c r="AS21" i="10" s="1"/>
  <c r="BV10" i="21"/>
  <c r="AA20" i="21"/>
  <c r="Y24" i="21"/>
  <c r="AK13" i="21"/>
  <c r="AM13" i="21" s="1"/>
  <c r="Z13" i="21"/>
  <c r="DI34" i="21"/>
  <c r="DM34" i="21" s="1"/>
  <c r="Y34" i="21"/>
  <c r="BI12" i="21"/>
  <c r="BK12" i="21" s="1"/>
  <c r="BK35" i="21" s="1"/>
  <c r="AL21" i="10" s="1"/>
  <c r="Z12" i="21"/>
  <c r="DK17" i="21"/>
  <c r="DM17" i="21" s="1"/>
  <c r="Z17" i="21"/>
  <c r="CE16" i="21"/>
  <c r="CI16" i="21" s="1"/>
  <c r="Z16" i="21"/>
  <c r="AC26" i="21"/>
  <c r="AG26" i="21" s="1"/>
  <c r="Y26" i="21"/>
  <c r="CE21" i="21"/>
  <c r="CI21" i="21" s="1"/>
  <c r="AA21" i="21"/>
  <c r="DI30" i="21"/>
  <c r="DM30" i="21" s="1"/>
  <c r="Y30" i="21"/>
  <c r="EJ10" i="21"/>
  <c r="EJ35" i="21" s="1"/>
  <c r="DK21" i="10" s="1"/>
  <c r="EL35" i="21"/>
  <c r="DM21" i="10" s="1"/>
  <c r="DM22" i="21"/>
  <c r="EP10" i="21"/>
  <c r="EP35" i="21" s="1"/>
  <c r="DQ21" i="10" s="1"/>
  <c r="EK11" i="21"/>
  <c r="BE12" i="21"/>
  <c r="DQ17" i="21"/>
  <c r="DS17" i="21" s="1"/>
  <c r="AE13" i="21"/>
  <c r="AG13" i="21" s="1"/>
  <c r="DM29" i="21"/>
  <c r="CC28" i="21"/>
  <c r="EC35" i="21"/>
  <c r="DD21" i="10" s="1"/>
  <c r="DX35" i="21"/>
  <c r="CY21" i="10" s="1"/>
  <c r="CS35" i="21"/>
  <c r="BT21" i="10" s="1"/>
  <c r="CZ35" i="21"/>
  <c r="CA21" i="10" s="1"/>
  <c r="CN35" i="21"/>
  <c r="BO21" i="10" s="1"/>
  <c r="AL35" i="21"/>
  <c r="M21" i="10" s="1"/>
  <c r="BO35" i="21"/>
  <c r="AP21" i="10" s="1"/>
  <c r="ED35" i="21"/>
  <c r="DE21" i="10" s="1"/>
  <c r="BJ35" i="21"/>
  <c r="AK21" i="10" s="1"/>
  <c r="AX35" i="21"/>
  <c r="Y21" i="10" s="1"/>
  <c r="DS22" i="21"/>
  <c r="BU35" i="21"/>
  <c r="AV21" i="10" s="1"/>
  <c r="AF35" i="21"/>
  <c r="G21" i="10" s="1"/>
  <c r="DR35" i="21"/>
  <c r="CS21" i="10" s="1"/>
  <c r="EG35" i="21"/>
  <c r="DH21" i="10" s="1"/>
  <c r="DA11" i="21"/>
  <c r="DA35" i="21" s="1"/>
  <c r="CB21" i="10" s="1"/>
  <c r="CW35" i="21"/>
  <c r="BX21" i="10" s="1"/>
  <c r="CT35" i="21"/>
  <c r="BU21" i="10" s="1"/>
  <c r="BC35" i="21"/>
  <c r="AD21" i="10" s="1"/>
  <c r="BD35" i="21"/>
  <c r="AE21" i="10" s="1"/>
  <c r="AY35" i="21"/>
  <c r="Z21" i="10" s="1"/>
  <c r="DU35" i="21"/>
  <c r="CV21" i="10" s="1"/>
  <c r="BE11" i="21"/>
  <c r="BA35" i="21"/>
  <c r="AB21" i="10" s="1"/>
  <c r="AU35" i="21"/>
  <c r="V21" i="10" s="1"/>
  <c r="DO35" i="21"/>
  <c r="CP21" i="10" s="1"/>
  <c r="AR35" i="21"/>
  <c r="S21" i="10" s="1"/>
  <c r="DC35" i="21"/>
  <c r="CD21" i="10" s="1"/>
  <c r="DG10" i="21"/>
  <c r="DW35" i="21"/>
  <c r="CX21" i="10" s="1"/>
  <c r="CQ35" i="21"/>
  <c r="BR21" i="10" s="1"/>
  <c r="AQ35" i="21"/>
  <c r="R21" i="10" s="1"/>
  <c r="EM35" i="21"/>
  <c r="DN21" i="10" s="1"/>
  <c r="EE35" i="21"/>
  <c r="DF21" i="10" s="1"/>
  <c r="CY35" i="21"/>
  <c r="BZ21" i="10" s="1"/>
  <c r="CB35" i="21"/>
  <c r="BC21" i="10" s="1"/>
  <c r="CH35" i="21"/>
  <c r="BI21" i="10" s="1"/>
  <c r="BP35" i="21"/>
  <c r="AQ21" i="10" s="1"/>
  <c r="DY35" i="21"/>
  <c r="CZ21" i="10" s="1"/>
  <c r="CA35" i="21"/>
  <c r="BB21" i="10" s="1"/>
  <c r="DL35" i="21"/>
  <c r="CM21" i="10" s="1"/>
  <c r="DE35" i="21"/>
  <c r="CF21" i="10" s="1"/>
  <c r="BG35" i="21"/>
  <c r="AH21" i="10" s="1"/>
  <c r="EA35" i="21"/>
  <c r="DB21" i="10" s="1"/>
  <c r="DF35" i="21"/>
  <c r="CG21" i="10" s="1"/>
  <c r="CK35" i="21"/>
  <c r="BL21" i="10" s="1"/>
  <c r="CM35" i="21"/>
  <c r="BN21" i="10" s="1"/>
  <c r="CO10" i="21"/>
  <c r="CU10" i="21"/>
  <c r="CU35" i="21" s="1"/>
  <c r="BV21" i="10" s="1"/>
  <c r="CI15" i="21" l="1"/>
  <c r="AG35" i="21"/>
  <c r="H21" i="10" s="1"/>
  <c r="EA21" i="10"/>
  <c r="BV35" i="21"/>
  <c r="AW21" i="10" s="1"/>
  <c r="DW21" i="10"/>
  <c r="EC21" i="10" s="1"/>
  <c r="BI35" i="21"/>
  <c r="AJ21" i="10" s="1"/>
  <c r="DK35" i="21"/>
  <c r="CL21" i="10" s="1"/>
  <c r="AC35" i="21"/>
  <c r="D21" i="10" s="1"/>
  <c r="AK35" i="21"/>
  <c r="L21" i="10" s="1"/>
  <c r="BE35" i="21"/>
  <c r="AF21" i="10" s="1"/>
  <c r="DS35" i="21"/>
  <c r="CT21" i="10" s="1"/>
  <c r="DQ35" i="21"/>
  <c r="CR21" i="10" s="1"/>
  <c r="AE35" i="21"/>
  <c r="F21" i="10" s="1"/>
  <c r="DG35" i="21"/>
  <c r="CH21" i="10" s="1"/>
  <c r="CO35" i="21"/>
  <c r="BP21" i="10" s="1"/>
  <c r="EE21" i="10" l="1"/>
  <c r="W34" i="11"/>
  <c r="W11" i="11"/>
  <c r="W12" i="11"/>
  <c r="W13" i="11"/>
  <c r="W14" i="11"/>
  <c r="W15" i="11"/>
  <c r="W16" i="11"/>
  <c r="W17" i="11"/>
  <c r="W18" i="11"/>
  <c r="W19" i="11"/>
  <c r="W20" i="11"/>
  <c r="W21" i="11"/>
  <c r="W22" i="11"/>
  <c r="W23" i="11"/>
  <c r="W24" i="11"/>
  <c r="W25" i="11"/>
  <c r="W26" i="11"/>
  <c r="W27" i="11"/>
  <c r="W28" i="11"/>
  <c r="W29" i="11"/>
  <c r="W30" i="11"/>
  <c r="W31" i="11"/>
  <c r="W32" i="11"/>
  <c r="W33" i="11"/>
  <c r="W10" i="11"/>
  <c r="E11" i="11"/>
  <c r="E12" i="11"/>
  <c r="E13" i="11"/>
  <c r="E14" i="11"/>
  <c r="E15" i="11"/>
  <c r="E16" i="11"/>
  <c r="E17" i="11"/>
  <c r="E18" i="11"/>
  <c r="E19" i="11"/>
  <c r="E20" i="11"/>
  <c r="E21" i="11"/>
  <c r="E22" i="11"/>
  <c r="E23" i="11"/>
  <c r="E24" i="11"/>
  <c r="E25" i="11"/>
  <c r="E26" i="11"/>
  <c r="E27" i="11"/>
  <c r="E28" i="11"/>
  <c r="E29" i="11"/>
  <c r="E30" i="11"/>
  <c r="E31" i="11"/>
  <c r="E32" i="11"/>
  <c r="E33" i="11"/>
  <c r="E34" i="11"/>
  <c r="E10" i="11"/>
  <c r="AJ31" i="11" l="1"/>
  <c r="AK31" i="11" s="1"/>
  <c r="AX31" i="11"/>
  <c r="AV31" i="11"/>
  <c r="AL31" i="11"/>
  <c r="AJ27" i="11"/>
  <c r="AK27" i="11" s="1"/>
  <c r="AX27" i="11"/>
  <c r="AV27" i="11"/>
  <c r="AL27" i="11"/>
  <c r="AL23" i="11"/>
  <c r="AJ23" i="11"/>
  <c r="AK23" i="11" s="1"/>
  <c r="AX23" i="11"/>
  <c r="AV23" i="11"/>
  <c r="AL19" i="11"/>
  <c r="AJ19" i="11"/>
  <c r="AK19" i="11" s="1"/>
  <c r="AX19" i="11"/>
  <c r="AV19" i="11"/>
  <c r="AL15" i="11"/>
  <c r="AJ15" i="11"/>
  <c r="AK15" i="11" s="1"/>
  <c r="AV15" i="11"/>
  <c r="AX15" i="11"/>
  <c r="AL11" i="11"/>
  <c r="AX11" i="11"/>
  <c r="AV11" i="11"/>
  <c r="AJ11" i="11"/>
  <c r="AK11" i="11" s="1"/>
  <c r="AJ34" i="11"/>
  <c r="AK34" i="11" s="1"/>
  <c r="AX34" i="11"/>
  <c r="AV34" i="11"/>
  <c r="AL34" i="11"/>
  <c r="AJ30" i="11"/>
  <c r="AK30" i="11" s="1"/>
  <c r="AX30" i="11"/>
  <c r="AV30" i="11"/>
  <c r="AL30" i="11"/>
  <c r="AX26" i="11"/>
  <c r="AV26" i="11"/>
  <c r="AL26" i="11"/>
  <c r="AJ26" i="11"/>
  <c r="AK26" i="11" s="1"/>
  <c r="AJ22" i="11"/>
  <c r="AK22" i="11" s="1"/>
  <c r="AX22" i="11"/>
  <c r="AV22" i="11"/>
  <c r="AL22" i="11"/>
  <c r="AJ18" i="11"/>
  <c r="AK18" i="11" s="1"/>
  <c r="AX18" i="11"/>
  <c r="AV18" i="11"/>
  <c r="AL18" i="11"/>
  <c r="AX14" i="11"/>
  <c r="AV14" i="11"/>
  <c r="AL14" i="11"/>
  <c r="AJ14" i="11"/>
  <c r="AX33" i="11"/>
  <c r="AV33" i="11"/>
  <c r="AL33" i="11"/>
  <c r="AJ33" i="11"/>
  <c r="AK33" i="11" s="1"/>
  <c r="AX29" i="11"/>
  <c r="AV29" i="11"/>
  <c r="AL29" i="11"/>
  <c r="AJ29" i="11"/>
  <c r="AK29" i="11" s="1"/>
  <c r="AJ25" i="11"/>
  <c r="AK25" i="11" s="1"/>
  <c r="AX25" i="11"/>
  <c r="AV25" i="11"/>
  <c r="AL25" i="11"/>
  <c r="AJ21" i="11"/>
  <c r="AK21" i="11" s="1"/>
  <c r="AX21" i="11"/>
  <c r="AV21" i="11"/>
  <c r="AL21" i="11"/>
  <c r="AJ17" i="11"/>
  <c r="AK17" i="11" s="1"/>
  <c r="AX17" i="11"/>
  <c r="AV17" i="11"/>
  <c r="AL17" i="11"/>
  <c r="AX13" i="11"/>
  <c r="AV13" i="11"/>
  <c r="AJ13" i="11"/>
  <c r="AK13" i="11" s="1"/>
  <c r="AL13" i="11"/>
  <c r="AX32" i="11"/>
  <c r="AV32" i="11"/>
  <c r="AL32" i="11"/>
  <c r="AJ32" i="11"/>
  <c r="AK32" i="11" s="1"/>
  <c r="AX28" i="11"/>
  <c r="AV28" i="11"/>
  <c r="AL28" i="11"/>
  <c r="AJ28" i="11"/>
  <c r="AK28" i="11" s="1"/>
  <c r="AX24" i="11"/>
  <c r="AV24" i="11"/>
  <c r="AL24" i="11"/>
  <c r="AJ24" i="11"/>
  <c r="AK24" i="11" s="1"/>
  <c r="AX20" i="11"/>
  <c r="AV20" i="11"/>
  <c r="AL20" i="11"/>
  <c r="AJ20" i="11"/>
  <c r="AX16" i="11"/>
  <c r="AV16" i="11"/>
  <c r="AL16" i="11"/>
  <c r="AJ16" i="11"/>
  <c r="AK16" i="11" s="1"/>
  <c r="AX12" i="11"/>
  <c r="AV12" i="11"/>
  <c r="AJ12" i="11"/>
  <c r="AK12" i="11" s="1"/>
  <c r="AL12" i="11"/>
  <c r="V43" i="6"/>
  <c r="V46" i="6"/>
  <c r="V44" i="6"/>
  <c r="V47" i="6"/>
  <c r="V45" i="6"/>
  <c r="T16" i="6"/>
  <c r="T45" i="6"/>
  <c r="T17" i="6"/>
  <c r="T21" i="6"/>
  <c r="T46" i="6"/>
  <c r="U46" i="6"/>
  <c r="T14" i="6"/>
  <c r="T43" i="6"/>
  <c r="T47" i="6"/>
  <c r="T15" i="6"/>
  <c r="T44" i="6"/>
  <c r="R14" i="6"/>
  <c r="R46" i="6"/>
  <c r="R43" i="6"/>
  <c r="R15" i="6"/>
  <c r="R45" i="6"/>
  <c r="S44" i="6"/>
  <c r="R44" i="6"/>
  <c r="R16" i="6"/>
  <c r="R17" i="6"/>
  <c r="X11" i="11"/>
  <c r="X12" i="11"/>
  <c r="X13" i="11"/>
  <c r="X14" i="11"/>
  <c r="X15" i="11"/>
  <c r="X16" i="11"/>
  <c r="X17" i="11"/>
  <c r="X18" i="11"/>
  <c r="X19" i="11"/>
  <c r="X20" i="11"/>
  <c r="X21" i="11"/>
  <c r="X22" i="11"/>
  <c r="X23" i="11"/>
  <c r="X24" i="11"/>
  <c r="X25" i="11"/>
  <c r="X26" i="11"/>
  <c r="X27" i="11"/>
  <c r="X28" i="11"/>
  <c r="X29" i="11"/>
  <c r="X30" i="11"/>
  <c r="X31" i="11"/>
  <c r="X32" i="11"/>
  <c r="X33" i="11"/>
  <c r="X34" i="11"/>
  <c r="S11" i="11"/>
  <c r="S12" i="11"/>
  <c r="S13" i="11"/>
  <c r="S14" i="11"/>
  <c r="S15" i="11"/>
  <c r="S16" i="11"/>
  <c r="S17" i="11"/>
  <c r="S18" i="11"/>
  <c r="S19" i="11"/>
  <c r="S20" i="11"/>
  <c r="S21" i="11"/>
  <c r="S22" i="11"/>
  <c r="S23" i="11"/>
  <c r="S24" i="11"/>
  <c r="S25" i="11"/>
  <c r="S26" i="11"/>
  <c r="S27" i="11"/>
  <c r="S28" i="11"/>
  <c r="S29" i="11"/>
  <c r="S30" i="11"/>
  <c r="S31" i="11"/>
  <c r="S32" i="11"/>
  <c r="S10" i="11"/>
  <c r="S33" i="11"/>
  <c r="S34" i="11"/>
  <c r="R19" i="11"/>
  <c r="R20" i="11"/>
  <c r="R21" i="11"/>
  <c r="R22" i="11"/>
  <c r="R23" i="11"/>
  <c r="R24" i="11"/>
  <c r="R25" i="11"/>
  <c r="R26" i="11"/>
  <c r="R27" i="11"/>
  <c r="R28" i="11"/>
  <c r="R29" i="11"/>
  <c r="R30" i="11"/>
  <c r="R31" i="11"/>
  <c r="R32" i="11"/>
  <c r="R33" i="11"/>
  <c r="R34" i="11"/>
  <c r="J20" i="11"/>
  <c r="H20" i="11"/>
  <c r="J21" i="11"/>
  <c r="H21" i="11"/>
  <c r="H22" i="11"/>
  <c r="J22" i="11"/>
  <c r="J23" i="11"/>
  <c r="H23" i="11"/>
  <c r="J24" i="11"/>
  <c r="H24" i="11"/>
  <c r="J25" i="11"/>
  <c r="H25" i="11"/>
  <c r="J26" i="11"/>
  <c r="H26" i="11"/>
  <c r="J27" i="11"/>
  <c r="H27" i="11"/>
  <c r="J28" i="11"/>
  <c r="H28" i="11"/>
  <c r="H29" i="11"/>
  <c r="J29" i="11"/>
  <c r="H34" i="11"/>
  <c r="J34" i="11"/>
  <c r="Z34" i="11"/>
  <c r="J33" i="11"/>
  <c r="H33" i="11"/>
  <c r="J32" i="11"/>
  <c r="J31" i="11"/>
  <c r="H30" i="11"/>
  <c r="J30" i="11"/>
  <c r="H19" i="11"/>
  <c r="J19" i="11"/>
  <c r="AC19" i="11"/>
  <c r="R18" i="11"/>
  <c r="H18" i="11"/>
  <c r="J18" i="11"/>
  <c r="AB18" i="11"/>
  <c r="R17" i="11"/>
  <c r="J17" i="11"/>
  <c r="H17" i="11"/>
  <c r="AB17" i="11"/>
  <c r="R16" i="11"/>
  <c r="H16" i="11"/>
  <c r="J16" i="11"/>
  <c r="AB16" i="11"/>
  <c r="R15" i="11"/>
  <c r="J15" i="11"/>
  <c r="H15" i="11"/>
  <c r="AB15" i="11"/>
  <c r="R14" i="11"/>
  <c r="J14" i="11"/>
  <c r="AB14" i="11"/>
  <c r="R13" i="11"/>
  <c r="J13" i="11"/>
  <c r="H13" i="11"/>
  <c r="AB13" i="11"/>
  <c r="R12" i="11"/>
  <c r="J12" i="11"/>
  <c r="H12" i="11"/>
  <c r="AB12" i="11"/>
  <c r="R11" i="11"/>
  <c r="H11" i="11"/>
  <c r="J11" i="11"/>
  <c r="AB11" i="11"/>
  <c r="X10" i="11"/>
  <c r="Y10" i="11" s="1"/>
  <c r="H10" i="11"/>
  <c r="AB10" i="11"/>
  <c r="AZ33" i="11" l="1"/>
  <c r="AN34" i="11"/>
  <c r="AZ34" i="11"/>
  <c r="V42" i="6"/>
  <c r="U48" i="6"/>
  <c r="T49" i="6"/>
  <c r="V40" i="6"/>
  <c r="V36" i="6"/>
  <c r="V48" i="6"/>
  <c r="T20" i="6"/>
  <c r="T48" i="6"/>
  <c r="T42" i="6"/>
  <c r="V35" i="6"/>
  <c r="T13" i="6"/>
  <c r="U36" i="6"/>
  <c r="R50" i="6"/>
  <c r="R11" i="6"/>
  <c r="R18" i="6"/>
  <c r="R40" i="6"/>
  <c r="R41" i="6"/>
  <c r="R48" i="6"/>
  <c r="R37" i="6"/>
  <c r="R7" i="6"/>
  <c r="R47" i="6"/>
  <c r="R42" i="6"/>
  <c r="T8" i="6"/>
  <c r="T9" i="6"/>
  <c r="T18" i="6"/>
  <c r="U7" i="6"/>
  <c r="U9" i="6"/>
  <c r="R38" i="6"/>
  <c r="R10" i="6"/>
  <c r="R8" i="6"/>
  <c r="R21" i="6"/>
  <c r="R35" i="6"/>
  <c r="T11" i="6"/>
  <c r="T36" i="6"/>
  <c r="T35" i="6"/>
  <c r="T38" i="6"/>
  <c r="T50" i="6"/>
  <c r="T39" i="6"/>
  <c r="T7" i="6"/>
  <c r="AB35" i="11"/>
  <c r="F12" i="22" s="1"/>
  <c r="R9" i="6"/>
  <c r="R13" i="6"/>
  <c r="R20" i="6"/>
  <c r="T6" i="6"/>
  <c r="T37" i="6"/>
  <c r="U19" i="6"/>
  <c r="R49" i="6"/>
  <c r="R39" i="6"/>
  <c r="T41" i="6"/>
  <c r="T40" i="6"/>
  <c r="T19" i="6"/>
  <c r="V37" i="6"/>
  <c r="V50" i="6"/>
  <c r="V41" i="6"/>
  <c r="V49" i="6"/>
  <c r="V39" i="6"/>
  <c r="W40" i="6"/>
  <c r="W43" i="6"/>
  <c r="W46" i="6"/>
  <c r="W48" i="6"/>
  <c r="W44" i="6"/>
  <c r="W45" i="6"/>
  <c r="U11" i="6"/>
  <c r="U14" i="6"/>
  <c r="U15" i="6"/>
  <c r="U44" i="6"/>
  <c r="U17" i="6"/>
  <c r="U21" i="6"/>
  <c r="U16" i="6"/>
  <c r="U45" i="6"/>
  <c r="U50" i="6"/>
  <c r="T12" i="6"/>
  <c r="U49" i="6"/>
  <c r="U18" i="6"/>
  <c r="U43" i="6"/>
  <c r="R36" i="6"/>
  <c r="R12" i="6"/>
  <c r="R19" i="6"/>
  <c r="S46" i="6"/>
  <c r="S17" i="6"/>
  <c r="S15" i="6"/>
  <c r="S16" i="6"/>
  <c r="S47" i="6"/>
  <c r="S45" i="6"/>
  <c r="S43" i="6"/>
  <c r="S14" i="6"/>
  <c r="S10" i="6"/>
  <c r="P15" i="6"/>
  <c r="P46" i="6"/>
  <c r="P43" i="6"/>
  <c r="P45" i="6"/>
  <c r="P47" i="6"/>
  <c r="P14" i="6"/>
  <c r="P44" i="6"/>
  <c r="Q44" i="6"/>
  <c r="P16" i="6"/>
  <c r="P17" i="6"/>
  <c r="Q17" i="6"/>
  <c r="L17" i="6"/>
  <c r="L43" i="6"/>
  <c r="L45" i="6"/>
  <c r="L46" i="6"/>
  <c r="J14" i="6"/>
  <c r="J44" i="6"/>
  <c r="K44" i="6"/>
  <c r="J15" i="6"/>
  <c r="J17" i="6"/>
  <c r="J45" i="6"/>
  <c r="J46" i="6"/>
  <c r="J43" i="6"/>
  <c r="J16" i="6"/>
  <c r="H17" i="6"/>
  <c r="H45" i="6"/>
  <c r="H15" i="6"/>
  <c r="H43" i="6"/>
  <c r="H14" i="6"/>
  <c r="H44" i="6"/>
  <c r="H46" i="6"/>
  <c r="H16" i="6"/>
  <c r="DD13" i="11"/>
  <c r="DE13" i="11" s="1"/>
  <c r="DR13" i="11"/>
  <c r="DS13" i="11" s="1"/>
  <c r="DP13" i="11"/>
  <c r="DQ13" i="11" s="1"/>
  <c r="DJ13" i="11"/>
  <c r="DL13" i="11"/>
  <c r="DM13" i="11" s="1"/>
  <c r="DP14" i="11"/>
  <c r="DL14" i="11"/>
  <c r="DJ14" i="11"/>
  <c r="DK14" i="11" s="1"/>
  <c r="DR14" i="11"/>
  <c r="DS14" i="11" s="1"/>
  <c r="EJ17" i="11"/>
  <c r="EK17" i="11" s="1"/>
  <c r="DR17" i="11"/>
  <c r="DL17" i="11"/>
  <c r="DM17" i="11" s="1"/>
  <c r="DP17" i="11"/>
  <c r="DQ17" i="11" s="1"/>
  <c r="DJ17" i="11"/>
  <c r="DP25" i="11"/>
  <c r="DL25" i="11"/>
  <c r="DM25" i="11" s="1"/>
  <c r="DJ25" i="11"/>
  <c r="DR25" i="11"/>
  <c r="DS25" i="11" s="1"/>
  <c r="DP20" i="11"/>
  <c r="DL20" i="11"/>
  <c r="DM20" i="11" s="1"/>
  <c r="DJ20" i="11"/>
  <c r="DR20" i="11"/>
  <c r="DS20" i="11" s="1"/>
  <c r="DP10" i="11"/>
  <c r="DQ10" i="11" s="1"/>
  <c r="DJ10" i="11"/>
  <c r="DK10" i="11" s="1"/>
  <c r="DR10" i="11"/>
  <c r="DS10" i="11" s="1"/>
  <c r="DL10" i="11"/>
  <c r="DM10" i="11" s="1"/>
  <c r="DP32" i="11"/>
  <c r="DL32" i="11"/>
  <c r="DJ32" i="11"/>
  <c r="DR32" i="11"/>
  <c r="AD29" i="11"/>
  <c r="DR29" i="11"/>
  <c r="DS29" i="11" s="1"/>
  <c r="DL29" i="11"/>
  <c r="DP29" i="11"/>
  <c r="DJ29" i="11"/>
  <c r="DR24" i="11"/>
  <c r="DL24" i="11"/>
  <c r="DM24" i="11" s="1"/>
  <c r="DJ24" i="11"/>
  <c r="DP24" i="11"/>
  <c r="DQ24" i="11" s="1"/>
  <c r="DP11" i="11"/>
  <c r="DL11" i="11"/>
  <c r="DM11" i="11" s="1"/>
  <c r="DJ11" i="11"/>
  <c r="DK11" i="11" s="1"/>
  <c r="DR11" i="11"/>
  <c r="DS11" i="11" s="1"/>
  <c r="DR33" i="11"/>
  <c r="DS33" i="11" s="1"/>
  <c r="DP33" i="11"/>
  <c r="DQ33" i="11" s="1"/>
  <c r="DJ33" i="11"/>
  <c r="DK33" i="11" s="1"/>
  <c r="DL33" i="11"/>
  <c r="DP28" i="11"/>
  <c r="DQ28" i="11" s="1"/>
  <c r="DL28" i="11"/>
  <c r="DM28" i="11" s="1"/>
  <c r="DJ28" i="11"/>
  <c r="DR28" i="11"/>
  <c r="DP26" i="11"/>
  <c r="DL26" i="11"/>
  <c r="DM26" i="11" s="1"/>
  <c r="DJ26" i="11"/>
  <c r="DR26" i="11"/>
  <c r="DS26" i="11" s="1"/>
  <c r="DP21" i="11"/>
  <c r="DL21" i="11"/>
  <c r="DM21" i="11" s="1"/>
  <c r="DJ21" i="11"/>
  <c r="DR21" i="11"/>
  <c r="DS21" i="11" s="1"/>
  <c r="DR15" i="11"/>
  <c r="DS15" i="11" s="1"/>
  <c r="DL15" i="11"/>
  <c r="DM15" i="11" s="1"/>
  <c r="DP15" i="11"/>
  <c r="DJ15" i="11"/>
  <c r="DP16" i="11"/>
  <c r="DQ16" i="11" s="1"/>
  <c r="DL16" i="11"/>
  <c r="DM16" i="11" s="1"/>
  <c r="DJ16" i="11"/>
  <c r="DR16" i="11"/>
  <c r="DS16" i="11" s="1"/>
  <c r="BV18" i="11"/>
  <c r="BW18" i="11" s="1"/>
  <c r="DP18" i="11"/>
  <c r="DL18" i="11"/>
  <c r="DJ18" i="11"/>
  <c r="DK18" i="11" s="1"/>
  <c r="DR18" i="11"/>
  <c r="DS18" i="11" s="1"/>
  <c r="DP27" i="11"/>
  <c r="DL27" i="11"/>
  <c r="DM27" i="11" s="1"/>
  <c r="DJ27" i="11"/>
  <c r="DR27" i="11"/>
  <c r="DS27" i="11" s="1"/>
  <c r="DP23" i="11"/>
  <c r="DL23" i="11"/>
  <c r="DM23" i="11" s="1"/>
  <c r="DJ23" i="11"/>
  <c r="DR23" i="11"/>
  <c r="DS23" i="11" s="1"/>
  <c r="DP30" i="11"/>
  <c r="DL30" i="11"/>
  <c r="DM30" i="11" s="1"/>
  <c r="DJ30" i="11"/>
  <c r="DR30" i="11"/>
  <c r="DS30" i="11" s="1"/>
  <c r="DR22" i="11"/>
  <c r="DP22" i="11"/>
  <c r="DJ22" i="11"/>
  <c r="DL22" i="11"/>
  <c r="DM22" i="11" s="1"/>
  <c r="DR12" i="11"/>
  <c r="DS12" i="11" s="1"/>
  <c r="DP12" i="11"/>
  <c r="DJ12" i="11"/>
  <c r="DL12" i="11"/>
  <c r="DM12" i="11" s="1"/>
  <c r="DP19" i="11"/>
  <c r="DQ19" i="11" s="1"/>
  <c r="DL19" i="11"/>
  <c r="DM19" i="11" s="1"/>
  <c r="DJ19" i="11"/>
  <c r="DR19" i="11"/>
  <c r="DR31" i="11"/>
  <c r="DS31" i="11" s="1"/>
  <c r="DL31" i="11"/>
  <c r="DM31" i="11" s="1"/>
  <c r="DP31" i="11"/>
  <c r="DJ31" i="11"/>
  <c r="DL34" i="11"/>
  <c r="DM34" i="11" s="1"/>
  <c r="DJ34" i="11"/>
  <c r="F15" i="6"/>
  <c r="F43" i="6"/>
  <c r="F46" i="6"/>
  <c r="F14" i="6"/>
  <c r="F16" i="6"/>
  <c r="F45" i="6"/>
  <c r="F44" i="6"/>
  <c r="F17" i="6"/>
  <c r="Y13" i="11"/>
  <c r="Y15" i="11"/>
  <c r="Y12" i="11"/>
  <c r="Y34" i="11"/>
  <c r="Y19" i="11"/>
  <c r="AD30" i="11"/>
  <c r="AE30" i="11" s="1"/>
  <c r="AP27" i="11"/>
  <c r="BB27" i="11"/>
  <c r="BH27" i="11"/>
  <c r="BP27" i="11"/>
  <c r="BQ27" i="11" s="1"/>
  <c r="BV27" i="11"/>
  <c r="BW27" i="11" s="1"/>
  <c r="CF27" i="11"/>
  <c r="CR27" i="11"/>
  <c r="CX27" i="11"/>
  <c r="DF27" i="11"/>
  <c r="DG27" i="11" s="1"/>
  <c r="DV27" i="11"/>
  <c r="EN27" i="11"/>
  <c r="AR27" i="11"/>
  <c r="AS27" i="11" s="1"/>
  <c r="BN27" i="11"/>
  <c r="CL27" i="11"/>
  <c r="BZ27" i="11"/>
  <c r="CN27" i="11"/>
  <c r="CO27" i="11" s="1"/>
  <c r="CZ27" i="11"/>
  <c r="DA27" i="11" s="1"/>
  <c r="ED27" i="11"/>
  <c r="EE27" i="11" s="1"/>
  <c r="AM27" i="11"/>
  <c r="AY27" i="11"/>
  <c r="BJ27" i="11"/>
  <c r="BK27" i="11" s="1"/>
  <c r="BT27" i="11"/>
  <c r="CB27" i="11"/>
  <c r="CC27" i="11" s="1"/>
  <c r="DX27" i="11"/>
  <c r="DY27" i="11" s="1"/>
  <c r="EH27" i="11"/>
  <c r="BD27" i="11"/>
  <c r="BE27" i="11" s="1"/>
  <c r="CT27" i="11"/>
  <c r="CU27" i="11" s="1"/>
  <c r="EJ27" i="11"/>
  <c r="EK27" i="11" s="1"/>
  <c r="EP27" i="11"/>
  <c r="EQ27" i="11" s="1"/>
  <c r="AD27" i="11"/>
  <c r="AF27" i="11"/>
  <c r="DD27" i="11"/>
  <c r="CH27" i="11"/>
  <c r="CI27" i="11" s="1"/>
  <c r="EB27" i="11"/>
  <c r="AF25" i="11"/>
  <c r="AG25" i="11" s="1"/>
  <c r="AY25" i="11"/>
  <c r="BN25" i="11"/>
  <c r="CL25" i="11"/>
  <c r="DV25" i="11"/>
  <c r="EB25" i="11"/>
  <c r="EJ25" i="11"/>
  <c r="EK25" i="11" s="1"/>
  <c r="BH25" i="11"/>
  <c r="BT25" i="11"/>
  <c r="CB25" i="11"/>
  <c r="CC25" i="11" s="1"/>
  <c r="CN25" i="11"/>
  <c r="CO25" i="11" s="1"/>
  <c r="AR25" i="11"/>
  <c r="AS25" i="11" s="1"/>
  <c r="BJ25" i="11"/>
  <c r="BK25" i="11" s="1"/>
  <c r="BZ25" i="11"/>
  <c r="CZ25" i="11"/>
  <c r="DA25" i="11" s="1"/>
  <c r="ED25" i="11"/>
  <c r="EE25" i="11" s="1"/>
  <c r="BB25" i="11"/>
  <c r="CR25" i="11"/>
  <c r="DD25" i="11"/>
  <c r="EH25" i="11"/>
  <c r="AM25" i="11"/>
  <c r="BP25" i="11"/>
  <c r="BQ25" i="11" s="1"/>
  <c r="CF25" i="11"/>
  <c r="CT25" i="11"/>
  <c r="CU25" i="11" s="1"/>
  <c r="DF25" i="11"/>
  <c r="DG25" i="11" s="1"/>
  <c r="DX25" i="11"/>
  <c r="DY25" i="11" s="1"/>
  <c r="EN25" i="11"/>
  <c r="AP25" i="11"/>
  <c r="CX25" i="11"/>
  <c r="BD25" i="11"/>
  <c r="BE25" i="11" s="1"/>
  <c r="BV25" i="11"/>
  <c r="BW25" i="11" s="1"/>
  <c r="CH25" i="11"/>
  <c r="CI25" i="11" s="1"/>
  <c r="EP25" i="11"/>
  <c r="EQ25" i="11" s="1"/>
  <c r="AD25" i="11"/>
  <c r="AF23" i="11"/>
  <c r="AG23" i="11" s="1"/>
  <c r="AY23" i="11"/>
  <c r="BH23" i="11"/>
  <c r="BP23" i="11"/>
  <c r="BQ23" i="11" s="1"/>
  <c r="BZ23" i="11"/>
  <c r="CL23" i="11"/>
  <c r="CX23" i="11"/>
  <c r="EB23" i="11"/>
  <c r="EN23" i="11"/>
  <c r="AP23" i="11"/>
  <c r="CN23" i="11"/>
  <c r="CO23" i="11" s="1"/>
  <c r="DD23" i="11"/>
  <c r="ED23" i="11"/>
  <c r="EE23" i="11" s="1"/>
  <c r="BJ23" i="11"/>
  <c r="BK23" i="11" s="1"/>
  <c r="CB23" i="11"/>
  <c r="CC23" i="11" s="1"/>
  <c r="CT23" i="11"/>
  <c r="CU23" i="11" s="1"/>
  <c r="EH23" i="11"/>
  <c r="BT23" i="11"/>
  <c r="CR23" i="11"/>
  <c r="EP23" i="11"/>
  <c r="EQ23" i="11" s="1"/>
  <c r="BB23" i="11"/>
  <c r="BV23" i="11"/>
  <c r="BW23" i="11" s="1"/>
  <c r="CZ23" i="11"/>
  <c r="DA23" i="11" s="1"/>
  <c r="DV23" i="11"/>
  <c r="BD23" i="11"/>
  <c r="BE23" i="11" s="1"/>
  <c r="DF23" i="11"/>
  <c r="DG23" i="11" s="1"/>
  <c r="BN23" i="11"/>
  <c r="AM23" i="11"/>
  <c r="CF23" i="11"/>
  <c r="DX23" i="11"/>
  <c r="DY23" i="11" s="1"/>
  <c r="AR23" i="11"/>
  <c r="AS23" i="11" s="1"/>
  <c r="AD23" i="11"/>
  <c r="CH23" i="11"/>
  <c r="CI23" i="11" s="1"/>
  <c r="EJ23" i="11"/>
  <c r="EK23" i="11" s="1"/>
  <c r="AM20" i="11"/>
  <c r="BH20" i="11"/>
  <c r="BT20" i="11"/>
  <c r="CB20" i="11"/>
  <c r="CC20" i="11" s="1"/>
  <c r="CL20" i="11"/>
  <c r="AF20" i="11"/>
  <c r="AG20" i="11" s="1"/>
  <c r="AP20" i="11"/>
  <c r="BB20" i="11"/>
  <c r="BN20" i="11"/>
  <c r="CH20" i="11"/>
  <c r="CI20" i="11" s="1"/>
  <c r="CR20" i="11"/>
  <c r="DD20" i="11"/>
  <c r="EB20" i="11"/>
  <c r="EJ20" i="11"/>
  <c r="EK20" i="11" s="1"/>
  <c r="BJ20" i="11"/>
  <c r="BK20" i="11" s="1"/>
  <c r="CF20" i="11"/>
  <c r="CX20" i="11"/>
  <c r="ED20" i="11"/>
  <c r="EE20" i="11" s="1"/>
  <c r="EP20" i="11"/>
  <c r="EQ20" i="11" s="1"/>
  <c r="AR20" i="11"/>
  <c r="AS20" i="11" s="1"/>
  <c r="BV20" i="11"/>
  <c r="BW20" i="11" s="1"/>
  <c r="CT20" i="11"/>
  <c r="CU20" i="11" s="1"/>
  <c r="EH20" i="11"/>
  <c r="BZ20" i="11"/>
  <c r="DF20" i="11"/>
  <c r="DG20" i="11" s="1"/>
  <c r="AY20" i="11"/>
  <c r="EN20" i="11"/>
  <c r="BD20" i="11"/>
  <c r="BE20" i="11" s="1"/>
  <c r="DV20" i="11"/>
  <c r="BP20" i="11"/>
  <c r="BQ20" i="11" s="1"/>
  <c r="DX20" i="11"/>
  <c r="DY20" i="11" s="1"/>
  <c r="CN20" i="11"/>
  <c r="CO20" i="11" s="1"/>
  <c r="CZ20" i="11"/>
  <c r="DA20" i="11" s="1"/>
  <c r="AD20" i="11"/>
  <c r="AR24" i="11"/>
  <c r="AS24" i="11" s="1"/>
  <c r="BD24" i="11"/>
  <c r="BE24" i="11" s="1"/>
  <c r="BJ24" i="11"/>
  <c r="BK24" i="11" s="1"/>
  <c r="CB24" i="11"/>
  <c r="CC24" i="11" s="1"/>
  <c r="CN24" i="11"/>
  <c r="CO24" i="11" s="1"/>
  <c r="CZ24" i="11"/>
  <c r="DA24" i="11" s="1"/>
  <c r="DF24" i="11"/>
  <c r="DG24" i="11" s="1"/>
  <c r="DX24" i="11"/>
  <c r="DY24" i="11" s="1"/>
  <c r="EJ24" i="11"/>
  <c r="EK24" i="11" s="1"/>
  <c r="AP24" i="11"/>
  <c r="AW24" i="11"/>
  <c r="BT24" i="11"/>
  <c r="BU24" i="11" s="1"/>
  <c r="CL24" i="11"/>
  <c r="CR24" i="11"/>
  <c r="CS24" i="11" s="1"/>
  <c r="EH24" i="11"/>
  <c r="EN24" i="11"/>
  <c r="EO24" i="11" s="1"/>
  <c r="BH24" i="11"/>
  <c r="BZ24" i="11"/>
  <c r="EB24" i="11"/>
  <c r="BN24" i="11"/>
  <c r="DD24" i="11"/>
  <c r="ED24" i="11"/>
  <c r="EE24" i="11" s="1"/>
  <c r="AM24" i="11"/>
  <c r="BP24" i="11"/>
  <c r="BQ24" i="11" s="1"/>
  <c r="BB24" i="11"/>
  <c r="CF24" i="11"/>
  <c r="CT24" i="11"/>
  <c r="DV24" i="11"/>
  <c r="CX24" i="11"/>
  <c r="BV24" i="11"/>
  <c r="AD24" i="11"/>
  <c r="AF24" i="11"/>
  <c r="AG24" i="11" s="1"/>
  <c r="CH24" i="11"/>
  <c r="CI24" i="11" s="1"/>
  <c r="EP24" i="11"/>
  <c r="AF22" i="11"/>
  <c r="AG22" i="11" s="1"/>
  <c r="AR22" i="11"/>
  <c r="AS22" i="11" s="1"/>
  <c r="AY22" i="11"/>
  <c r="BP22" i="11"/>
  <c r="BQ22" i="11" s="1"/>
  <c r="BV22" i="11"/>
  <c r="BW22" i="11" s="1"/>
  <c r="CH22" i="11"/>
  <c r="CX22" i="11"/>
  <c r="DF22" i="11"/>
  <c r="DV22" i="11"/>
  <c r="EN22" i="11"/>
  <c r="BD22" i="11"/>
  <c r="BE22" i="11" s="1"/>
  <c r="BJ22" i="11"/>
  <c r="BT22" i="11"/>
  <c r="CB22" i="11"/>
  <c r="CC22" i="11" s="1"/>
  <c r="EH22" i="11"/>
  <c r="EP22" i="11"/>
  <c r="EQ22" i="11" s="1"/>
  <c r="CN22" i="11"/>
  <c r="CO22" i="11" s="1"/>
  <c r="CZ22" i="11"/>
  <c r="DA22" i="11" s="1"/>
  <c r="ED22" i="11"/>
  <c r="AP22" i="11"/>
  <c r="EB22" i="11"/>
  <c r="EC22" i="11" s="1"/>
  <c r="BH22" i="11"/>
  <c r="BI22" i="11" s="1"/>
  <c r="BZ22" i="11"/>
  <c r="CL22" i="11"/>
  <c r="BB22" i="11"/>
  <c r="DD22" i="11"/>
  <c r="DE22" i="11" s="1"/>
  <c r="EJ22" i="11"/>
  <c r="EK22" i="11" s="1"/>
  <c r="CF22" i="11"/>
  <c r="CG22" i="11" s="1"/>
  <c r="CR22" i="11"/>
  <c r="DX22" i="11"/>
  <c r="DY22" i="11" s="1"/>
  <c r="AD22" i="11"/>
  <c r="BN22" i="11"/>
  <c r="CT22" i="11"/>
  <c r="CU22" i="11" s="1"/>
  <c r="AF28" i="11"/>
  <c r="AG28" i="11" s="1"/>
  <c r="AY28" i="11"/>
  <c r="BJ28" i="11"/>
  <c r="BK28" i="11" s="1"/>
  <c r="BP28" i="11"/>
  <c r="BQ28" i="11" s="1"/>
  <c r="CF28" i="11"/>
  <c r="DF28" i="11"/>
  <c r="EB28" i="11"/>
  <c r="EC28" i="11" s="1"/>
  <c r="EH28" i="11"/>
  <c r="BH28" i="11"/>
  <c r="CB28" i="11"/>
  <c r="CC28" i="11" s="1"/>
  <c r="CL28" i="11"/>
  <c r="CX28" i="11"/>
  <c r="DD28" i="11"/>
  <c r="DE28" i="11" s="1"/>
  <c r="EN28" i="11"/>
  <c r="EO28" i="11" s="1"/>
  <c r="AM28" i="11"/>
  <c r="BT28" i="11"/>
  <c r="CN28" i="11"/>
  <c r="CO28" i="11" s="1"/>
  <c r="AD28" i="11"/>
  <c r="BB28" i="11"/>
  <c r="BV28" i="11"/>
  <c r="BW28" i="11" s="1"/>
  <c r="CR28" i="11"/>
  <c r="DV28" i="11"/>
  <c r="EJ28" i="11"/>
  <c r="EK28" i="11" s="1"/>
  <c r="BD28" i="11"/>
  <c r="BE28" i="11" s="1"/>
  <c r="BZ28" i="11"/>
  <c r="CT28" i="11"/>
  <c r="CU28" i="11" s="1"/>
  <c r="DX28" i="11"/>
  <c r="DY28" i="11" s="1"/>
  <c r="AP28" i="11"/>
  <c r="BN28" i="11"/>
  <c r="CH28" i="11"/>
  <c r="CZ28" i="11"/>
  <c r="DA28" i="11" s="1"/>
  <c r="EP28" i="11"/>
  <c r="AR28" i="11"/>
  <c r="AS28" i="11" s="1"/>
  <c r="ED28" i="11"/>
  <c r="AF26" i="11"/>
  <c r="AG26" i="11" s="1"/>
  <c r="AY26" i="11"/>
  <c r="BH26" i="11"/>
  <c r="BP26" i="11"/>
  <c r="BQ26" i="11" s="1"/>
  <c r="CB26" i="11"/>
  <c r="CC26" i="11" s="1"/>
  <c r="CT26" i="11"/>
  <c r="CU26" i="11" s="1"/>
  <c r="DD26" i="11"/>
  <c r="DX26" i="11"/>
  <c r="DY26" i="11" s="1"/>
  <c r="EP26" i="11"/>
  <c r="EQ26" i="11" s="1"/>
  <c r="AP26" i="11"/>
  <c r="BD26" i="11"/>
  <c r="BE26" i="11" s="1"/>
  <c r="BN26" i="11"/>
  <c r="CN26" i="11"/>
  <c r="CO26" i="11" s="1"/>
  <c r="EB26" i="11"/>
  <c r="EN26" i="11"/>
  <c r="AM26" i="11"/>
  <c r="BV26" i="11"/>
  <c r="BW26" i="11" s="1"/>
  <c r="CL26" i="11"/>
  <c r="DF26" i="11"/>
  <c r="DG26" i="11" s="1"/>
  <c r="DV26" i="11"/>
  <c r="EJ26" i="11"/>
  <c r="EK26" i="11" s="1"/>
  <c r="AR26" i="11"/>
  <c r="AS26" i="11" s="1"/>
  <c r="BJ26" i="11"/>
  <c r="BK26" i="11" s="1"/>
  <c r="BZ26" i="11"/>
  <c r="CR26" i="11"/>
  <c r="CF26" i="11"/>
  <c r="CX26" i="11"/>
  <c r="ED26" i="11"/>
  <c r="EE26" i="11" s="1"/>
  <c r="AD26" i="11"/>
  <c r="CH26" i="11"/>
  <c r="CI26" i="11" s="1"/>
  <c r="CZ26" i="11"/>
  <c r="DA26" i="11" s="1"/>
  <c r="BB26" i="11"/>
  <c r="BT26" i="11"/>
  <c r="EH26" i="11"/>
  <c r="BP21" i="11"/>
  <c r="BQ21" i="11" s="1"/>
  <c r="BZ21" i="11"/>
  <c r="CL21" i="11"/>
  <c r="CX21" i="11"/>
  <c r="DF21" i="11"/>
  <c r="DG21" i="11" s="1"/>
  <c r="EB21" i="11"/>
  <c r="AM21" i="11"/>
  <c r="BB21" i="11"/>
  <c r="BN21" i="11"/>
  <c r="CB21" i="11"/>
  <c r="CC21" i="11" s="1"/>
  <c r="CR21" i="11"/>
  <c r="DD21" i="11"/>
  <c r="EH21" i="11"/>
  <c r="AF21" i="11"/>
  <c r="AG21" i="11" s="1"/>
  <c r="AY21" i="11"/>
  <c r="CH21" i="11"/>
  <c r="CI21" i="11" s="1"/>
  <c r="DV21" i="11"/>
  <c r="EN21" i="11"/>
  <c r="AR21" i="11"/>
  <c r="AS21" i="11" s="1"/>
  <c r="BT21" i="11"/>
  <c r="CT21" i="11"/>
  <c r="CU21" i="11" s="1"/>
  <c r="EP21" i="11"/>
  <c r="EQ21" i="11" s="1"/>
  <c r="BD21" i="11"/>
  <c r="BE21" i="11" s="1"/>
  <c r="BV21" i="11"/>
  <c r="BW21" i="11" s="1"/>
  <c r="CZ21" i="11"/>
  <c r="DA21" i="11" s="1"/>
  <c r="DX21" i="11"/>
  <c r="DY21" i="11" s="1"/>
  <c r="CF21" i="11"/>
  <c r="ED21" i="11"/>
  <c r="EE21" i="11" s="1"/>
  <c r="AP21" i="11"/>
  <c r="CN21" i="11"/>
  <c r="CO21" i="11" s="1"/>
  <c r="EJ21" i="11"/>
  <c r="EK21" i="11" s="1"/>
  <c r="BH21" i="11"/>
  <c r="AD21" i="11"/>
  <c r="BJ21" i="11"/>
  <c r="BK21" i="11" s="1"/>
  <c r="CH33" i="11"/>
  <c r="CI33" i="11" s="1"/>
  <c r="CX14" i="11"/>
  <c r="CY14" i="11" s="1"/>
  <c r="Y18" i="11"/>
  <c r="AR13" i="11"/>
  <c r="AS13" i="11" s="1"/>
  <c r="Y16" i="11"/>
  <c r="Y11" i="11"/>
  <c r="EN33" i="11"/>
  <c r="EO33" i="11" s="1"/>
  <c r="Y17" i="11"/>
  <c r="CR30" i="11"/>
  <c r="CS30" i="11" s="1"/>
  <c r="EP34" i="11"/>
  <c r="EQ34" i="11" s="1"/>
  <c r="Y14" i="11"/>
  <c r="AK14" i="11" s="1"/>
  <c r="DD19" i="11"/>
  <c r="DE19" i="11" s="1"/>
  <c r="AM33" i="11"/>
  <c r="BT29" i="11"/>
  <c r="BU29" i="11" s="1"/>
  <c r="EN11" i="11"/>
  <c r="H14" i="11"/>
  <c r="H35" i="11" s="1"/>
  <c r="CB16" i="11"/>
  <c r="CC16" i="11" s="1"/>
  <c r="AR33" i="11"/>
  <c r="AS33" i="11" s="1"/>
  <c r="DP34" i="11"/>
  <c r="BZ33" i="11"/>
  <c r="CA33" i="11" s="1"/>
  <c r="EP18" i="11"/>
  <c r="EQ18" i="11" s="1"/>
  <c r="DV10" i="11"/>
  <c r="DW10" i="11" s="1"/>
  <c r="BB10" i="11"/>
  <c r="BC10" i="11" s="1"/>
  <c r="BD13" i="11"/>
  <c r="BE13" i="11" s="1"/>
  <c r="BH17" i="11"/>
  <c r="BI17" i="11" s="1"/>
  <c r="AD31" i="11"/>
  <c r="AE31" i="11" s="1"/>
  <c r="AY33" i="11"/>
  <c r="BZ10" i="11"/>
  <c r="CA10" i="11" s="1"/>
  <c r="DX13" i="11"/>
  <c r="DY13" i="11" s="1"/>
  <c r="CR17" i="11"/>
  <c r="CS17" i="11" s="1"/>
  <c r="BJ31" i="11"/>
  <c r="BK31" i="11" s="1"/>
  <c r="BN33" i="11"/>
  <c r="BO33" i="11" s="1"/>
  <c r="DV33" i="11"/>
  <c r="DW33" i="11" s="1"/>
  <c r="EN18" i="11"/>
  <c r="DV18" i="11"/>
  <c r="DW18" i="11" s="1"/>
  <c r="CT18" i="11"/>
  <c r="CU18" i="11" s="1"/>
  <c r="BJ18" i="11"/>
  <c r="BK18" i="11" s="1"/>
  <c r="AF18" i="11"/>
  <c r="AG18" i="11" s="1"/>
  <c r="CL18" i="11"/>
  <c r="CM18" i="11" s="1"/>
  <c r="AY18" i="11"/>
  <c r="AR18" i="11"/>
  <c r="AS18" i="11" s="1"/>
  <c r="DX19" i="11"/>
  <c r="DY19" i="11" s="1"/>
  <c r="CB19" i="11"/>
  <c r="CC19" i="11" s="1"/>
  <c r="EN19" i="11"/>
  <c r="EO19" i="11" s="1"/>
  <c r="BP19" i="11"/>
  <c r="BQ19" i="11" s="1"/>
  <c r="AW19" i="11"/>
  <c r="BT30" i="11"/>
  <c r="BU30" i="11" s="1"/>
  <c r="ED30" i="11"/>
  <c r="EE30" i="11" s="1"/>
  <c r="CX10" i="11"/>
  <c r="CY10" i="11" s="1"/>
  <c r="ED14" i="11"/>
  <c r="EE14" i="11" s="1"/>
  <c r="AM14" i="11"/>
  <c r="BB14" i="11"/>
  <c r="BC14" i="11" s="1"/>
  <c r="BN18" i="11"/>
  <c r="BO18" i="11" s="1"/>
  <c r="EH18" i="11"/>
  <c r="EI18" i="11" s="1"/>
  <c r="CN19" i="11"/>
  <c r="CO19" i="11" s="1"/>
  <c r="EP32" i="11"/>
  <c r="EQ32" i="11" s="1"/>
  <c r="CL30" i="11"/>
  <c r="CM30" i="11" s="1"/>
  <c r="BD30" i="11"/>
  <c r="BE30" i="11" s="1"/>
  <c r="EH30" i="11"/>
  <c r="EI30" i="11" s="1"/>
  <c r="DD30" i="11"/>
  <c r="DE30" i="11" s="1"/>
  <c r="CH30" i="11"/>
  <c r="CI30" i="11" s="1"/>
  <c r="AW30" i="11"/>
  <c r="AP30" i="11"/>
  <c r="AQ30" i="11" s="1"/>
  <c r="CZ30" i="11"/>
  <c r="DA30" i="11" s="1"/>
  <c r="AM18" i="11"/>
  <c r="CX18" i="11"/>
  <c r="CY18" i="11" s="1"/>
  <c r="BH30" i="11"/>
  <c r="BI30" i="11" s="1"/>
  <c r="BT13" i="11"/>
  <c r="BU13" i="11" s="1"/>
  <c r="DX17" i="11"/>
  <c r="DY17" i="11" s="1"/>
  <c r="CH31" i="11"/>
  <c r="CI31" i="11" s="1"/>
  <c r="ED33" i="11"/>
  <c r="EE33" i="11" s="1"/>
  <c r="AF33" i="11"/>
  <c r="AG33" i="11" s="1"/>
  <c r="BB33" i="11"/>
  <c r="BC33" i="11" s="1"/>
  <c r="CT33" i="11"/>
  <c r="CU33" i="11" s="1"/>
  <c r="EJ33" i="11"/>
  <c r="EK33" i="11" s="1"/>
  <c r="AR17" i="11"/>
  <c r="AS17" i="11" s="1"/>
  <c r="DV31" i="11"/>
  <c r="DW31" i="11" s="1"/>
  <c r="CZ33" i="11"/>
  <c r="DA33" i="11" s="1"/>
  <c r="AM11" i="11"/>
  <c r="BJ11" i="11"/>
  <c r="BK11" i="11" s="1"/>
  <c r="EH11" i="11"/>
  <c r="EI11" i="11" s="1"/>
  <c r="BD10" i="11"/>
  <c r="BE10" i="11" s="1"/>
  <c r="BT10" i="11"/>
  <c r="BU10" i="11" s="1"/>
  <c r="CH10" i="11"/>
  <c r="CI10" i="11" s="1"/>
  <c r="CZ10" i="11"/>
  <c r="DA10" i="11" s="1"/>
  <c r="ED10" i="11"/>
  <c r="EE10" i="11" s="1"/>
  <c r="AP11" i="11"/>
  <c r="AQ11" i="11" s="1"/>
  <c r="BN11" i="11"/>
  <c r="BO11" i="11" s="1"/>
  <c r="EP11" i="11"/>
  <c r="EQ11" i="11" s="1"/>
  <c r="AP10" i="11"/>
  <c r="AQ10" i="11" s="1"/>
  <c r="BN10" i="11"/>
  <c r="BO10" i="11" s="1"/>
  <c r="CL10" i="11"/>
  <c r="EH10" i="11"/>
  <c r="EI10" i="11" s="1"/>
  <c r="CH11" i="11"/>
  <c r="CI11" i="11" s="1"/>
  <c r="AY11" i="11"/>
  <c r="BV11" i="11"/>
  <c r="BW11" i="11" s="1"/>
  <c r="CX11" i="11"/>
  <c r="CY11" i="11" s="1"/>
  <c r="DV11" i="11"/>
  <c r="DW11" i="11" s="1"/>
  <c r="EN13" i="11"/>
  <c r="EO13" i="11" s="1"/>
  <c r="EB13" i="11"/>
  <c r="EC13" i="11" s="1"/>
  <c r="CR13" i="11"/>
  <c r="CS13" i="11" s="1"/>
  <c r="CF13" i="11"/>
  <c r="CG13" i="11" s="1"/>
  <c r="BP13" i="11"/>
  <c r="BQ13" i="11" s="1"/>
  <c r="AW13" i="11"/>
  <c r="CZ13" i="11"/>
  <c r="DA13" i="11" s="1"/>
  <c r="CB13" i="11"/>
  <c r="CC13" i="11" s="1"/>
  <c r="BH13" i="11"/>
  <c r="BI13" i="11" s="1"/>
  <c r="CN13" i="11"/>
  <c r="CO13" i="11" s="1"/>
  <c r="AF13" i="11"/>
  <c r="AG13" i="11" s="1"/>
  <c r="EJ13" i="11"/>
  <c r="EK13" i="11" s="1"/>
  <c r="BN14" i="11"/>
  <c r="BO14" i="11" s="1"/>
  <c r="EB17" i="11"/>
  <c r="EC17" i="11" s="1"/>
  <c r="CZ17" i="11"/>
  <c r="DA17" i="11" s="1"/>
  <c r="CF17" i="11"/>
  <c r="CG17" i="11" s="1"/>
  <c r="BT17" i="11"/>
  <c r="BU17" i="11" s="1"/>
  <c r="BD17" i="11"/>
  <c r="BE17" i="11" s="1"/>
  <c r="EN17" i="11"/>
  <c r="EO17" i="11" s="1"/>
  <c r="CB17" i="11"/>
  <c r="CC17" i="11" s="1"/>
  <c r="DD17" i="11"/>
  <c r="DE17" i="11" s="1"/>
  <c r="CN17" i="11"/>
  <c r="CO17" i="11" s="1"/>
  <c r="BP17" i="11"/>
  <c r="BQ17" i="11" s="1"/>
  <c r="AW17" i="11"/>
  <c r="AF17" i="11"/>
  <c r="AG17" i="11" s="1"/>
  <c r="CL11" i="11"/>
  <c r="CM11" i="11" s="1"/>
  <c r="AV10" i="11"/>
  <c r="AW10" i="11" s="1"/>
  <c r="BJ10" i="11"/>
  <c r="BK10" i="11" s="1"/>
  <c r="CB10" i="11"/>
  <c r="CC10" i="11" s="1"/>
  <c r="CR10" i="11"/>
  <c r="CS10" i="11" s="1"/>
  <c r="DF10" i="11"/>
  <c r="DG10" i="11" s="1"/>
  <c r="DX10" i="11"/>
  <c r="DY10" i="11" s="1"/>
  <c r="EN10" i="11"/>
  <c r="EO10" i="11" s="1"/>
  <c r="CT11" i="11"/>
  <c r="CU11" i="11" s="1"/>
  <c r="AR10" i="11"/>
  <c r="AS10" i="11" s="1"/>
  <c r="AX10" i="11"/>
  <c r="AY10" i="11" s="1"/>
  <c r="BH10" i="11"/>
  <c r="BI10" i="11" s="1"/>
  <c r="BP10" i="11"/>
  <c r="BQ10" i="11" s="1"/>
  <c r="BV10" i="11"/>
  <c r="BW10" i="11" s="1"/>
  <c r="CF10" i="11"/>
  <c r="CG10" i="11" s="1"/>
  <c r="CN10" i="11"/>
  <c r="CO10" i="11" s="1"/>
  <c r="CT10" i="11"/>
  <c r="CU10" i="11" s="1"/>
  <c r="DD10" i="11"/>
  <c r="DE10" i="11" s="1"/>
  <c r="EB10" i="11"/>
  <c r="AD11" i="11"/>
  <c r="AE11" i="11" s="1"/>
  <c r="BB11" i="11"/>
  <c r="BC11" i="11" s="1"/>
  <c r="BZ11" i="11"/>
  <c r="CA11" i="11" s="1"/>
  <c r="DF11" i="11"/>
  <c r="DG11" i="11" s="1"/>
  <c r="ED11" i="11"/>
  <c r="EE11" i="11" s="1"/>
  <c r="EN14" i="11"/>
  <c r="EO14" i="11" s="1"/>
  <c r="EP14" i="11"/>
  <c r="EQ14" i="11" s="1"/>
  <c r="CT14" i="11"/>
  <c r="CU14" i="11" s="1"/>
  <c r="BV14" i="11"/>
  <c r="BW14" i="11" s="1"/>
  <c r="AY14" i="11"/>
  <c r="EH14" i="11"/>
  <c r="EI14" i="11" s="1"/>
  <c r="DF14" i="11"/>
  <c r="DG14" i="11" s="1"/>
  <c r="BZ14" i="11"/>
  <c r="CA14" i="11" s="1"/>
  <c r="AP14" i="11"/>
  <c r="AQ14" i="11" s="1"/>
  <c r="DV14" i="11"/>
  <c r="DW14" i="11" s="1"/>
  <c r="CL14" i="11"/>
  <c r="CM14" i="11" s="1"/>
  <c r="BJ14" i="11"/>
  <c r="BK14" i="11" s="1"/>
  <c r="CH14" i="11"/>
  <c r="CI14" i="11" s="1"/>
  <c r="EJ16" i="11"/>
  <c r="EK16" i="11" s="1"/>
  <c r="EN16" i="11"/>
  <c r="EO16" i="11" s="1"/>
  <c r="CR16" i="11"/>
  <c r="CS16" i="11" s="1"/>
  <c r="AW16" i="11"/>
  <c r="CZ16" i="11"/>
  <c r="DA16" i="11" s="1"/>
  <c r="AF16" i="11"/>
  <c r="AG16" i="11" s="1"/>
  <c r="DX16" i="11"/>
  <c r="DY16" i="11" s="1"/>
  <c r="BT16" i="11"/>
  <c r="BU16" i="11" s="1"/>
  <c r="BD16" i="11"/>
  <c r="BE16" i="11" s="1"/>
  <c r="CX34" i="11"/>
  <c r="CY34" i="11" s="1"/>
  <c r="ED34" i="11"/>
  <c r="EE34" i="11" s="1"/>
  <c r="AR34" i="11"/>
  <c r="AS34" i="11" s="1"/>
  <c r="CF34" i="11"/>
  <c r="AM34" i="11"/>
  <c r="BT34" i="11"/>
  <c r="BD34" i="11"/>
  <c r="BE34" i="11" s="1"/>
  <c r="AD34" i="11"/>
  <c r="AE34" i="11" s="1"/>
  <c r="AR19" i="11"/>
  <c r="AS19" i="11" s="1"/>
  <c r="BH19" i="11"/>
  <c r="EB29" i="11"/>
  <c r="EC29" i="11" s="1"/>
  <c r="BD29" i="11"/>
  <c r="BE29" i="11" s="1"/>
  <c r="EB19" i="11"/>
  <c r="EC19" i="11" s="1"/>
  <c r="CZ19" i="11"/>
  <c r="DA19" i="11" s="1"/>
  <c r="CF19" i="11"/>
  <c r="CG19" i="11" s="1"/>
  <c r="BT19" i="11"/>
  <c r="BU19" i="11" s="1"/>
  <c r="BD19" i="11"/>
  <c r="BE19" i="11" s="1"/>
  <c r="AF19" i="11"/>
  <c r="AG19" i="11" s="1"/>
  <c r="CR19" i="11"/>
  <c r="CS19" i="11" s="1"/>
  <c r="EJ19" i="11"/>
  <c r="EK19" i="11" s="1"/>
  <c r="CZ29" i="11"/>
  <c r="DA29" i="11" s="1"/>
  <c r="BZ18" i="11"/>
  <c r="CA18" i="11" s="1"/>
  <c r="AD18" i="11"/>
  <c r="AP18" i="11"/>
  <c r="BB18" i="11"/>
  <c r="BC18" i="11" s="1"/>
  <c r="CH18" i="11"/>
  <c r="CI18" i="11" s="1"/>
  <c r="DF18" i="11"/>
  <c r="DG18" i="11" s="1"/>
  <c r="ED18" i="11"/>
  <c r="EE18" i="11" s="1"/>
  <c r="EP30" i="11"/>
  <c r="EQ30" i="11" s="1"/>
  <c r="DX30" i="11"/>
  <c r="DY30" i="11" s="1"/>
  <c r="DF30" i="11"/>
  <c r="DG30" i="11" s="1"/>
  <c r="CX30" i="11"/>
  <c r="CY30" i="11" s="1"/>
  <c r="BJ30" i="11"/>
  <c r="BK30" i="11" s="1"/>
  <c r="BB30" i="11"/>
  <c r="BC30" i="11" s="1"/>
  <c r="AM30" i="11"/>
  <c r="EJ30" i="11"/>
  <c r="EB30" i="11"/>
  <c r="EC30" i="11" s="1"/>
  <c r="DV30" i="11"/>
  <c r="CT30" i="11"/>
  <c r="CU30" i="11" s="1"/>
  <c r="CN30" i="11"/>
  <c r="CO30" i="11" s="1"/>
  <c r="BV30" i="11"/>
  <c r="BW30" i="11" s="1"/>
  <c r="BP30" i="11"/>
  <c r="BQ30" i="11" s="1"/>
  <c r="AY30" i="11"/>
  <c r="AR30" i="11"/>
  <c r="AS30" i="11" s="1"/>
  <c r="AF30" i="11"/>
  <c r="AG30" i="11" s="1"/>
  <c r="BN30" i="11"/>
  <c r="CB30" i="11"/>
  <c r="CC30" i="11" s="1"/>
  <c r="EN30" i="11"/>
  <c r="EO30" i="11" s="1"/>
  <c r="DV32" i="11"/>
  <c r="DW32" i="11" s="1"/>
  <c r="BJ32" i="11"/>
  <c r="BK32" i="11" s="1"/>
  <c r="AD32" i="11"/>
  <c r="AE32" i="11" s="1"/>
  <c r="ED31" i="11"/>
  <c r="EE31" i="11" s="1"/>
  <c r="BZ31" i="11"/>
  <c r="CA31" i="11" s="1"/>
  <c r="CX31" i="11"/>
  <c r="CY31" i="11" s="1"/>
  <c r="AM31" i="11"/>
  <c r="BB31" i="11"/>
  <c r="DF31" i="11"/>
  <c r="DG31" i="11" s="1"/>
  <c r="BZ30" i="11"/>
  <c r="DX33" i="11"/>
  <c r="DY33" i="11" s="1"/>
  <c r="AW33" i="11"/>
  <c r="BH33" i="11"/>
  <c r="BI33" i="11" s="1"/>
  <c r="CN33" i="11"/>
  <c r="CO33" i="11" s="1"/>
  <c r="CF30" i="11"/>
  <c r="CG30" i="11" s="1"/>
  <c r="EN15" i="11"/>
  <c r="EJ15" i="11"/>
  <c r="EK15" i="11" s="1"/>
  <c r="EB15" i="11"/>
  <c r="DX15" i="11"/>
  <c r="DY15" i="11" s="1"/>
  <c r="DD15" i="11"/>
  <c r="CZ15" i="11"/>
  <c r="DA15" i="11" s="1"/>
  <c r="CR15" i="11"/>
  <c r="CN15" i="11"/>
  <c r="CO15" i="11" s="1"/>
  <c r="CF15" i="11"/>
  <c r="CB15" i="11"/>
  <c r="CC15" i="11" s="1"/>
  <c r="BT15" i="11"/>
  <c r="BP15" i="11"/>
  <c r="BQ15" i="11" s="1"/>
  <c r="BH15" i="11"/>
  <c r="BD15" i="11"/>
  <c r="BE15" i="11" s="1"/>
  <c r="AR15" i="11"/>
  <c r="AS15" i="11" s="1"/>
  <c r="AF15" i="11"/>
  <c r="AG15" i="11" s="1"/>
  <c r="EP15" i="11"/>
  <c r="EQ15" i="11" s="1"/>
  <c r="EH15" i="11"/>
  <c r="CT15" i="11"/>
  <c r="CU15" i="11" s="1"/>
  <c r="CL15" i="11"/>
  <c r="BV15" i="11"/>
  <c r="BW15" i="11" s="1"/>
  <c r="BN15" i="11"/>
  <c r="AY15" i="11"/>
  <c r="AP15" i="11"/>
  <c r="ED15" i="11"/>
  <c r="EE15" i="11" s="1"/>
  <c r="DV15" i="11"/>
  <c r="DF15" i="11"/>
  <c r="DG15" i="11" s="1"/>
  <c r="CX15" i="11"/>
  <c r="CH15" i="11"/>
  <c r="BZ15" i="11"/>
  <c r="BJ15" i="11"/>
  <c r="BK15" i="11" s="1"/>
  <c r="BB15" i="11"/>
  <c r="AM15" i="11"/>
  <c r="AD15" i="11"/>
  <c r="L35" i="11"/>
  <c r="C12" i="22" s="1"/>
  <c r="J10" i="11"/>
  <c r="EJ10" i="11" s="1"/>
  <c r="EK10" i="11" s="1"/>
  <c r="W35" i="11"/>
  <c r="AD10" i="11"/>
  <c r="EP12" i="11"/>
  <c r="EQ12" i="11" s="1"/>
  <c r="EH12" i="11"/>
  <c r="ED12" i="11"/>
  <c r="EE12" i="11" s="1"/>
  <c r="DV12" i="11"/>
  <c r="DF12" i="11"/>
  <c r="DG12" i="11" s="1"/>
  <c r="CX12" i="11"/>
  <c r="CT12" i="11"/>
  <c r="CU12" i="11" s="1"/>
  <c r="CL12" i="11"/>
  <c r="CH12" i="11"/>
  <c r="CI12" i="11" s="1"/>
  <c r="BZ12" i="11"/>
  <c r="BV12" i="11"/>
  <c r="BW12" i="11" s="1"/>
  <c r="BN12" i="11"/>
  <c r="BJ12" i="11"/>
  <c r="BB12" i="11"/>
  <c r="AY12" i="11"/>
  <c r="AP12" i="11"/>
  <c r="AM12" i="11"/>
  <c r="AD12" i="11"/>
  <c r="EN12" i="11"/>
  <c r="EB12" i="11"/>
  <c r="DD12" i="11"/>
  <c r="CN12" i="11"/>
  <c r="CO12" i="11" s="1"/>
  <c r="CF12" i="11"/>
  <c r="BP12" i="11"/>
  <c r="BQ12" i="11" s="1"/>
  <c r="BH12" i="11"/>
  <c r="AR12" i="11"/>
  <c r="AS12" i="11" s="1"/>
  <c r="EJ12" i="11"/>
  <c r="EK12" i="11" s="1"/>
  <c r="DX12" i="11"/>
  <c r="DY12" i="11" s="1"/>
  <c r="CZ12" i="11"/>
  <c r="DA12" i="11" s="1"/>
  <c r="CR12" i="11"/>
  <c r="CB12" i="11"/>
  <c r="CC12" i="11" s="1"/>
  <c r="BT12" i="11"/>
  <c r="BD12" i="11"/>
  <c r="BE12" i="11" s="1"/>
  <c r="AF12" i="11"/>
  <c r="AG12" i="11" s="1"/>
  <c r="AJ10" i="11"/>
  <c r="O35" i="11"/>
  <c r="G12" i="22" s="1"/>
  <c r="G16" i="22" s="1"/>
  <c r="EP10" i="11"/>
  <c r="R35" i="11"/>
  <c r="AF11" i="11"/>
  <c r="AG11" i="11" s="1"/>
  <c r="AR11" i="11"/>
  <c r="BD11" i="11"/>
  <c r="BH11" i="11"/>
  <c r="BP11" i="11"/>
  <c r="BQ11" i="11" s="1"/>
  <c r="BT11" i="11"/>
  <c r="CB11" i="11"/>
  <c r="CC11" i="11" s="1"/>
  <c r="CF11" i="11"/>
  <c r="CN11" i="11"/>
  <c r="CR11" i="11"/>
  <c r="CZ11" i="11"/>
  <c r="DD11" i="11"/>
  <c r="DX11" i="11"/>
  <c r="DY11" i="11" s="1"/>
  <c r="EB11" i="11"/>
  <c r="EJ11" i="11"/>
  <c r="AR16" i="11"/>
  <c r="AS16" i="11" s="1"/>
  <c r="BH16" i="11"/>
  <c r="BP16" i="11"/>
  <c r="BQ16" i="11" s="1"/>
  <c r="CF16" i="11"/>
  <c r="CN16" i="11"/>
  <c r="CO16" i="11" s="1"/>
  <c r="DD16" i="11"/>
  <c r="EB16" i="11"/>
  <c r="EP16" i="11"/>
  <c r="EQ16" i="11" s="1"/>
  <c r="EH16" i="11"/>
  <c r="ED16" i="11"/>
  <c r="EE16" i="11" s="1"/>
  <c r="DV16" i="11"/>
  <c r="DF16" i="11"/>
  <c r="DG16" i="11" s="1"/>
  <c r="CX16" i="11"/>
  <c r="CT16" i="11"/>
  <c r="CU16" i="11" s="1"/>
  <c r="CL16" i="11"/>
  <c r="CH16" i="11"/>
  <c r="CI16" i="11" s="1"/>
  <c r="BZ16" i="11"/>
  <c r="BV16" i="11"/>
  <c r="BW16" i="11" s="1"/>
  <c r="BN16" i="11"/>
  <c r="BJ16" i="11"/>
  <c r="BK16" i="11" s="1"/>
  <c r="BB16" i="11"/>
  <c r="AY16" i="11"/>
  <c r="AP16" i="11"/>
  <c r="AM16" i="11"/>
  <c r="AD16" i="11"/>
  <c r="X35" i="11"/>
  <c r="J12" i="22" s="1"/>
  <c r="AD13" i="11"/>
  <c r="AP13" i="11"/>
  <c r="AY13" i="11"/>
  <c r="BB13" i="11"/>
  <c r="BJ13" i="11"/>
  <c r="BN13" i="11"/>
  <c r="BV13" i="11"/>
  <c r="BW13" i="11" s="1"/>
  <c r="BZ13" i="11"/>
  <c r="CH13" i="11"/>
  <c r="CL13" i="11"/>
  <c r="CT13" i="11"/>
  <c r="CU13" i="11" s="1"/>
  <c r="CX13" i="11"/>
  <c r="DF13" i="11"/>
  <c r="DV13" i="11"/>
  <c r="ED13" i="11"/>
  <c r="EH13" i="11"/>
  <c r="EP13" i="11"/>
  <c r="EQ13" i="11" s="1"/>
  <c r="AD17" i="11"/>
  <c r="AM17" i="11"/>
  <c r="AP17" i="11"/>
  <c r="BB17" i="11"/>
  <c r="BJ17" i="11"/>
  <c r="BK17" i="11" s="1"/>
  <c r="BN17" i="11"/>
  <c r="BV17" i="11"/>
  <c r="BZ17" i="11"/>
  <c r="CH17" i="11"/>
  <c r="CI17" i="11" s="1"/>
  <c r="CL17" i="11"/>
  <c r="CT17" i="11"/>
  <c r="CX17" i="11"/>
  <c r="DF17" i="11"/>
  <c r="DG17" i="11" s="1"/>
  <c r="DV17" i="11"/>
  <c r="ED17" i="11"/>
  <c r="EE17" i="11" s="1"/>
  <c r="EH17" i="11"/>
  <c r="EP17" i="11"/>
  <c r="AF29" i="11"/>
  <c r="AG29" i="11" s="1"/>
  <c r="CB29" i="11"/>
  <c r="CC29" i="11" s="1"/>
  <c r="CR29" i="11"/>
  <c r="AF14" i="11"/>
  <c r="AG14" i="11" s="1"/>
  <c r="AR14" i="11"/>
  <c r="BD14" i="11"/>
  <c r="BE14" i="11" s="1"/>
  <c r="BH14" i="11"/>
  <c r="BP14" i="11"/>
  <c r="BT14" i="11"/>
  <c r="CB14" i="11"/>
  <c r="CC14" i="11" s="1"/>
  <c r="CF14" i="11"/>
  <c r="CN14" i="11"/>
  <c r="CR14" i="11"/>
  <c r="CZ14" i="11"/>
  <c r="DA14" i="11" s="1"/>
  <c r="DD14" i="11"/>
  <c r="DX14" i="11"/>
  <c r="DY14" i="11" s="1"/>
  <c r="EB14" i="11"/>
  <c r="EJ14" i="11"/>
  <c r="BD18" i="11"/>
  <c r="BE18" i="11" s="1"/>
  <c r="BH18" i="11"/>
  <c r="BP18" i="11"/>
  <c r="BT18" i="11"/>
  <c r="CB18" i="11"/>
  <c r="CC18" i="11" s="1"/>
  <c r="CF18" i="11"/>
  <c r="CN18" i="11"/>
  <c r="CR18" i="11"/>
  <c r="CZ18" i="11"/>
  <c r="DA18" i="11" s="1"/>
  <c r="DD18" i="11"/>
  <c r="DX18" i="11"/>
  <c r="DY18" i="11" s="1"/>
  <c r="EB18" i="11"/>
  <c r="EJ18" i="11"/>
  <c r="EP29" i="11"/>
  <c r="EQ29" i="11" s="1"/>
  <c r="EH29" i="11"/>
  <c r="ED29" i="11"/>
  <c r="EE29" i="11" s="1"/>
  <c r="DV29" i="11"/>
  <c r="EJ29" i="11"/>
  <c r="EK29" i="11" s="1"/>
  <c r="DF29" i="11"/>
  <c r="DG29" i="11" s="1"/>
  <c r="CX29" i="11"/>
  <c r="CT29" i="11"/>
  <c r="CU29" i="11" s="1"/>
  <c r="CL29" i="11"/>
  <c r="CH29" i="11"/>
  <c r="CI29" i="11" s="1"/>
  <c r="BZ29" i="11"/>
  <c r="BV29" i="11"/>
  <c r="BW29" i="11" s="1"/>
  <c r="BN29" i="11"/>
  <c r="BJ29" i="11"/>
  <c r="BK29" i="11" s="1"/>
  <c r="BB29" i="11"/>
  <c r="AY29" i="11"/>
  <c r="AP29" i="11"/>
  <c r="AM29" i="11"/>
  <c r="EN29" i="11"/>
  <c r="DX29" i="11"/>
  <c r="DY29" i="11" s="1"/>
  <c r="DD29" i="11"/>
  <c r="CN29" i="11"/>
  <c r="CO29" i="11" s="1"/>
  <c r="CF29" i="11"/>
  <c r="BP29" i="11"/>
  <c r="BQ29" i="11" s="1"/>
  <c r="BH29" i="11"/>
  <c r="AR29" i="11"/>
  <c r="AS29" i="11" s="1"/>
  <c r="AD19" i="11"/>
  <c r="AM19" i="11"/>
  <c r="AP19" i="11"/>
  <c r="BB19" i="11"/>
  <c r="BJ19" i="11"/>
  <c r="BK19" i="11" s="1"/>
  <c r="BN19" i="11"/>
  <c r="BV19" i="11"/>
  <c r="BZ19" i="11"/>
  <c r="CH19" i="11"/>
  <c r="CI19" i="11" s="1"/>
  <c r="CL19" i="11"/>
  <c r="CT19" i="11"/>
  <c r="CX19" i="11"/>
  <c r="DF19" i="11"/>
  <c r="DG19" i="11" s="1"/>
  <c r="DV19" i="11"/>
  <c r="ED19" i="11"/>
  <c r="EE19" i="11" s="1"/>
  <c r="EH19" i="11"/>
  <c r="EP19" i="11"/>
  <c r="EN32" i="11"/>
  <c r="EJ32" i="11"/>
  <c r="EK32" i="11" s="1"/>
  <c r="EB32" i="11"/>
  <c r="DX32" i="11"/>
  <c r="DY32" i="11" s="1"/>
  <c r="DD32" i="11"/>
  <c r="CZ32" i="11"/>
  <c r="DA32" i="11" s="1"/>
  <c r="CR32" i="11"/>
  <c r="CN32" i="11"/>
  <c r="CO32" i="11" s="1"/>
  <c r="CF32" i="11"/>
  <c r="CB32" i="11"/>
  <c r="CC32" i="11" s="1"/>
  <c r="BT32" i="11"/>
  <c r="BP32" i="11"/>
  <c r="BQ32" i="11" s="1"/>
  <c r="BH32" i="11"/>
  <c r="BD32" i="11"/>
  <c r="BE32" i="11" s="1"/>
  <c r="AR32" i="11"/>
  <c r="AS32" i="11" s="1"/>
  <c r="AF32" i="11"/>
  <c r="AG32" i="11" s="1"/>
  <c r="ED32" i="11"/>
  <c r="EE32" i="11" s="1"/>
  <c r="CX32" i="11"/>
  <c r="CH32" i="11"/>
  <c r="CI32" i="11" s="1"/>
  <c r="BB32" i="11"/>
  <c r="AM32" i="11"/>
  <c r="EH32" i="11"/>
  <c r="CL32" i="11"/>
  <c r="BV32" i="11"/>
  <c r="BW32" i="11" s="1"/>
  <c r="AP32" i="11"/>
  <c r="DF32" i="11"/>
  <c r="DG32" i="11" s="1"/>
  <c r="BZ32" i="11"/>
  <c r="CT32" i="11"/>
  <c r="CU32" i="11" s="1"/>
  <c r="BN32" i="11"/>
  <c r="AY32" i="11"/>
  <c r="S35" i="11"/>
  <c r="EN31" i="11"/>
  <c r="EJ31" i="11"/>
  <c r="EK31" i="11" s="1"/>
  <c r="EB31" i="11"/>
  <c r="DX31" i="11"/>
  <c r="DY31" i="11" s="1"/>
  <c r="DD31" i="11"/>
  <c r="CZ31" i="11"/>
  <c r="DA31" i="11" s="1"/>
  <c r="CR31" i="11"/>
  <c r="CN31" i="11"/>
  <c r="CO31" i="11" s="1"/>
  <c r="CF31" i="11"/>
  <c r="CB31" i="11"/>
  <c r="CC31" i="11" s="1"/>
  <c r="BT31" i="11"/>
  <c r="BP31" i="11"/>
  <c r="BQ31" i="11" s="1"/>
  <c r="BH31" i="11"/>
  <c r="BD31" i="11"/>
  <c r="BE31" i="11" s="1"/>
  <c r="AR31" i="11"/>
  <c r="AS31" i="11" s="1"/>
  <c r="AF31" i="11"/>
  <c r="AG31" i="11" s="1"/>
  <c r="AP31" i="11"/>
  <c r="AY31" i="11"/>
  <c r="BN31" i="11"/>
  <c r="BV31" i="11"/>
  <c r="BW31" i="11" s="1"/>
  <c r="CL31" i="11"/>
  <c r="CT31" i="11"/>
  <c r="CU31" i="11" s="1"/>
  <c r="EH31" i="11"/>
  <c r="EP31" i="11"/>
  <c r="EQ31" i="11" s="1"/>
  <c r="AD33" i="11"/>
  <c r="BD33" i="11"/>
  <c r="BE33" i="11" s="1"/>
  <c r="BJ33" i="11"/>
  <c r="BT33" i="11"/>
  <c r="CB33" i="11"/>
  <c r="CC33" i="11" s="1"/>
  <c r="CX33" i="11"/>
  <c r="DD33" i="11"/>
  <c r="EH33" i="11"/>
  <c r="EB33" i="11"/>
  <c r="CL33" i="11"/>
  <c r="CF33" i="11"/>
  <c r="BV33" i="11"/>
  <c r="BW33" i="11" s="1"/>
  <c r="AP33" i="11"/>
  <c r="BP33" i="11"/>
  <c r="CR33" i="11"/>
  <c r="DF33" i="11"/>
  <c r="DG33" i="11" s="1"/>
  <c r="EP33" i="11"/>
  <c r="EQ33" i="11" s="1"/>
  <c r="AW34" i="11"/>
  <c r="BZ34" i="11"/>
  <c r="CL34" i="11"/>
  <c r="EN34" i="11"/>
  <c r="EJ34" i="11"/>
  <c r="EK34" i="11" s="1"/>
  <c r="DR34" i="11"/>
  <c r="DS34" i="11" s="1"/>
  <c r="CR34" i="11"/>
  <c r="CN34" i="11"/>
  <c r="CO34" i="11" s="1"/>
  <c r="BV34" i="11"/>
  <c r="BW34" i="11" s="1"/>
  <c r="BN34" i="11"/>
  <c r="DX34" i="11"/>
  <c r="DY34" i="11" s="1"/>
  <c r="DF34" i="11"/>
  <c r="DG34" i="11" s="1"/>
  <c r="CZ34" i="11"/>
  <c r="DA34" i="11" s="1"/>
  <c r="CT34" i="11"/>
  <c r="CU34" i="11" s="1"/>
  <c r="CH34" i="11"/>
  <c r="CI34" i="11" s="1"/>
  <c r="AY34" i="11"/>
  <c r="AP34" i="11"/>
  <c r="EH34" i="11"/>
  <c r="EB34" i="11"/>
  <c r="DV34" i="11"/>
  <c r="DD34" i="11"/>
  <c r="DE34" i="11" s="1"/>
  <c r="CB34" i="11"/>
  <c r="CC34" i="11" s="1"/>
  <c r="BP34" i="11"/>
  <c r="BQ34" i="11" s="1"/>
  <c r="BJ34" i="11"/>
  <c r="BK34" i="11" s="1"/>
  <c r="BB34" i="11"/>
  <c r="AF34" i="11"/>
  <c r="AG34" i="11" s="1"/>
  <c r="BH34" i="11"/>
  <c r="CV33" i="11" l="1"/>
  <c r="I12" i="22"/>
  <c r="I16" i="22" s="1"/>
  <c r="DT34" i="11"/>
  <c r="EO34" i="11"/>
  <c r="ES34" i="11" s="1"/>
  <c r="ER34" i="11"/>
  <c r="CG34" i="11"/>
  <c r="CK34" i="11" s="1"/>
  <c r="CJ34" i="11"/>
  <c r="BI34" i="11"/>
  <c r="BM34" i="11" s="1"/>
  <c r="BL34" i="11"/>
  <c r="EC34" i="11"/>
  <c r="EG34" i="11" s="1"/>
  <c r="EF34" i="11"/>
  <c r="CS34" i="11"/>
  <c r="CW34" i="11" s="1"/>
  <c r="CV34" i="11"/>
  <c r="BU34" i="11"/>
  <c r="BY34" i="11" s="1"/>
  <c r="BX34" i="11"/>
  <c r="S40" i="6"/>
  <c r="U41" i="6"/>
  <c r="U42" i="6"/>
  <c r="T10" i="6"/>
  <c r="U38" i="6"/>
  <c r="P48" i="6"/>
  <c r="U39" i="6"/>
  <c r="S19" i="6"/>
  <c r="S21" i="6"/>
  <c r="S41" i="6"/>
  <c r="S13" i="6"/>
  <c r="P18" i="6"/>
  <c r="Q40" i="6"/>
  <c r="P49" i="6"/>
  <c r="L49" i="6"/>
  <c r="H50" i="6"/>
  <c r="J47" i="6"/>
  <c r="Y29" i="11"/>
  <c r="DM29" i="11" s="1"/>
  <c r="Z29" i="11"/>
  <c r="Y33" i="11"/>
  <c r="DM33" i="11" s="1"/>
  <c r="DO33" i="11" s="1"/>
  <c r="Z33" i="11"/>
  <c r="S38" i="6"/>
  <c r="S37" i="6"/>
  <c r="S50" i="6"/>
  <c r="S42" i="6"/>
  <c r="Y20" i="11"/>
  <c r="AK20" i="11" s="1"/>
  <c r="AO20" i="11" s="1"/>
  <c r="AC20" i="11"/>
  <c r="Y22" i="11"/>
  <c r="DS22" i="11" s="1"/>
  <c r="AC22" i="11"/>
  <c r="Y26" i="11"/>
  <c r="AE26" i="11" s="1"/>
  <c r="AI26" i="11" s="1"/>
  <c r="Z26" i="11"/>
  <c r="Y28" i="11"/>
  <c r="CA28" i="11" s="1"/>
  <c r="CE28" i="11" s="1"/>
  <c r="Z28" i="11"/>
  <c r="Y32" i="11"/>
  <c r="DM32" i="11" s="1"/>
  <c r="Z32" i="11"/>
  <c r="Y21" i="11"/>
  <c r="CG21" i="11" s="1"/>
  <c r="CK21" i="11" s="1"/>
  <c r="AC21" i="11"/>
  <c r="S35" i="6"/>
  <c r="S12" i="6"/>
  <c r="S20" i="6"/>
  <c r="S11" i="6"/>
  <c r="S9" i="6"/>
  <c r="S48" i="6"/>
  <c r="U47" i="6"/>
  <c r="U6" i="6"/>
  <c r="V38" i="6"/>
  <c r="T51" i="6"/>
  <c r="R51" i="6"/>
  <c r="C16" i="22"/>
  <c r="Y31" i="11"/>
  <c r="DK31" i="11" s="1"/>
  <c r="DO31" i="11" s="1"/>
  <c r="Z31" i="11"/>
  <c r="U8" i="6"/>
  <c r="U35" i="6"/>
  <c r="J13" i="22"/>
  <c r="J14" i="22" s="1"/>
  <c r="Y23" i="11"/>
  <c r="DQ23" i="11" s="1"/>
  <c r="DU23" i="11" s="1"/>
  <c r="AC23" i="11"/>
  <c r="Y25" i="11"/>
  <c r="BC25" i="11" s="1"/>
  <c r="BG25" i="11" s="1"/>
  <c r="Z25" i="11"/>
  <c r="Y27" i="11"/>
  <c r="AE27" i="11" s="1"/>
  <c r="Z27" i="11"/>
  <c r="Y30" i="11"/>
  <c r="DK30" i="11" s="1"/>
  <c r="DO30" i="11" s="1"/>
  <c r="Z30" i="11"/>
  <c r="R6" i="6"/>
  <c r="S49" i="6"/>
  <c r="S39" i="6"/>
  <c r="S18" i="6"/>
  <c r="S36" i="6"/>
  <c r="U37" i="6"/>
  <c r="U40" i="6"/>
  <c r="W36" i="6"/>
  <c r="L39" i="6"/>
  <c r="L48" i="6"/>
  <c r="W49" i="6"/>
  <c r="W42" i="6"/>
  <c r="V51" i="6"/>
  <c r="W50" i="6"/>
  <c r="W41" i="6"/>
  <c r="W39" i="6"/>
  <c r="W47" i="6"/>
  <c r="W37" i="6"/>
  <c r="W35" i="6"/>
  <c r="W38" i="6"/>
  <c r="P21" i="6"/>
  <c r="Q36" i="6"/>
  <c r="Q19" i="6"/>
  <c r="P50" i="6"/>
  <c r="P35" i="6"/>
  <c r="P39" i="6"/>
  <c r="P42" i="6"/>
  <c r="P11" i="6"/>
  <c r="L42" i="6"/>
  <c r="L40" i="6"/>
  <c r="L38" i="6"/>
  <c r="L47" i="6"/>
  <c r="L41" i="6"/>
  <c r="J48" i="6"/>
  <c r="J40" i="6"/>
  <c r="J50" i="6"/>
  <c r="J42" i="6"/>
  <c r="J49" i="6"/>
  <c r="J21" i="6"/>
  <c r="J12" i="6"/>
  <c r="J18" i="6"/>
  <c r="J6" i="6"/>
  <c r="J13" i="6"/>
  <c r="J35" i="6"/>
  <c r="J10" i="6"/>
  <c r="J38" i="6"/>
  <c r="J20" i="6"/>
  <c r="J7" i="6"/>
  <c r="J9" i="6"/>
  <c r="K48" i="6"/>
  <c r="J36" i="6"/>
  <c r="J41" i="6"/>
  <c r="J37" i="6"/>
  <c r="J19" i="6"/>
  <c r="J11" i="6"/>
  <c r="J39" i="6"/>
  <c r="H19" i="6"/>
  <c r="H20" i="6"/>
  <c r="H47" i="6"/>
  <c r="H39" i="6"/>
  <c r="H18" i="6"/>
  <c r="H21" i="6"/>
  <c r="H36" i="6"/>
  <c r="H48" i="6"/>
  <c r="H10" i="6"/>
  <c r="H35" i="6"/>
  <c r="H8" i="6"/>
  <c r="H41" i="6"/>
  <c r="H38" i="6"/>
  <c r="H49" i="6"/>
  <c r="H9" i="6"/>
  <c r="H13" i="6"/>
  <c r="H37" i="6"/>
  <c r="H42" i="6"/>
  <c r="H40" i="6"/>
  <c r="F50" i="6"/>
  <c r="F47" i="6"/>
  <c r="Q50" i="6"/>
  <c r="P37" i="6"/>
  <c r="Q7" i="6"/>
  <c r="P6" i="6"/>
  <c r="P13" i="6"/>
  <c r="P40" i="6"/>
  <c r="P10" i="6"/>
  <c r="P38" i="6"/>
  <c r="P41" i="6"/>
  <c r="P19" i="6"/>
  <c r="P7" i="6"/>
  <c r="P8" i="6"/>
  <c r="P12" i="6"/>
  <c r="Q48" i="6"/>
  <c r="P36" i="6"/>
  <c r="P20" i="6"/>
  <c r="U13" i="6"/>
  <c r="U20" i="6"/>
  <c r="U10" i="6"/>
  <c r="K21" i="6"/>
  <c r="Q46" i="6"/>
  <c r="Q16" i="6"/>
  <c r="Q15" i="6"/>
  <c r="Q11" i="6"/>
  <c r="Q45" i="6"/>
  <c r="Q14" i="6"/>
  <c r="Q43" i="6"/>
  <c r="Q13" i="6"/>
  <c r="H12" i="6"/>
  <c r="L18" i="6"/>
  <c r="L12" i="6"/>
  <c r="L16" i="6"/>
  <c r="L15" i="6"/>
  <c r="L6" i="6"/>
  <c r="L14" i="6"/>
  <c r="L20" i="6"/>
  <c r="L10" i="6"/>
  <c r="L21" i="6"/>
  <c r="L9" i="6"/>
  <c r="L8" i="6"/>
  <c r="L13" i="6"/>
  <c r="K19" i="6"/>
  <c r="L44" i="6"/>
  <c r="M45" i="6"/>
  <c r="M43" i="6"/>
  <c r="M46" i="6"/>
  <c r="M44" i="6"/>
  <c r="K46" i="6"/>
  <c r="K16" i="6"/>
  <c r="K15" i="6"/>
  <c r="K14" i="6"/>
  <c r="K43" i="6"/>
  <c r="J8" i="6"/>
  <c r="K45" i="6"/>
  <c r="K7" i="6"/>
  <c r="K17" i="6"/>
  <c r="I15" i="6"/>
  <c r="H11" i="6"/>
  <c r="I17" i="6"/>
  <c r="I44" i="6"/>
  <c r="I48" i="6"/>
  <c r="I46" i="6"/>
  <c r="I45" i="6"/>
  <c r="H6" i="6"/>
  <c r="I14" i="6"/>
  <c r="I43" i="6"/>
  <c r="DI10" i="11"/>
  <c r="DQ34" i="11"/>
  <c r="DU34" i="11" s="1"/>
  <c r="CG28" i="11"/>
  <c r="DS32" i="11"/>
  <c r="F38" i="6"/>
  <c r="F35" i="6"/>
  <c r="F42" i="6"/>
  <c r="F49" i="6"/>
  <c r="F41" i="6"/>
  <c r="F40" i="6"/>
  <c r="F36" i="6"/>
  <c r="F48" i="6"/>
  <c r="F39" i="6"/>
  <c r="F18" i="6"/>
  <c r="F13" i="6"/>
  <c r="F10" i="6"/>
  <c r="G11" i="6"/>
  <c r="F20" i="6"/>
  <c r="F8" i="6"/>
  <c r="F11" i="6"/>
  <c r="F19" i="6"/>
  <c r="G19" i="6"/>
  <c r="G46" i="6"/>
  <c r="F21" i="6"/>
  <c r="F12" i="6"/>
  <c r="G15" i="6"/>
  <c r="G17" i="6"/>
  <c r="G45" i="6"/>
  <c r="G14" i="6"/>
  <c r="G44" i="6"/>
  <c r="G43" i="6"/>
  <c r="G16" i="6"/>
  <c r="G20" i="6"/>
  <c r="DC18" i="11"/>
  <c r="AE21" i="11"/>
  <c r="AI21" i="11" s="1"/>
  <c r="AH21" i="11"/>
  <c r="EO21" i="11"/>
  <c r="ES21" i="11" s="1"/>
  <c r="ER21" i="11"/>
  <c r="CS21" i="11"/>
  <c r="CW21" i="11" s="1"/>
  <c r="CV21" i="11"/>
  <c r="CY21" i="11"/>
  <c r="DC21" i="11" s="1"/>
  <c r="DB21" i="11"/>
  <c r="AW21" i="11"/>
  <c r="BA21" i="11" s="1"/>
  <c r="AZ21" i="11"/>
  <c r="BX26" i="11"/>
  <c r="BU26" i="11"/>
  <c r="BY26" i="11" s="1"/>
  <c r="AO26" i="11"/>
  <c r="AN26" i="11"/>
  <c r="DN26" i="11"/>
  <c r="DK26" i="11"/>
  <c r="DO26" i="11" s="1"/>
  <c r="CS26" i="11"/>
  <c r="CW26" i="11" s="1"/>
  <c r="CV26" i="11"/>
  <c r="DT26" i="11"/>
  <c r="DQ26" i="11"/>
  <c r="DU26" i="11" s="1"/>
  <c r="AQ26" i="11"/>
  <c r="AU26" i="11" s="1"/>
  <c r="AT26" i="11"/>
  <c r="DE26" i="11"/>
  <c r="DI26" i="11" s="1"/>
  <c r="DH26" i="11"/>
  <c r="BI26" i="11"/>
  <c r="BM26" i="11" s="1"/>
  <c r="BL26" i="11"/>
  <c r="EF28" i="11"/>
  <c r="EE28" i="11"/>
  <c r="EG28" i="11" s="1"/>
  <c r="BU28" i="11"/>
  <c r="BY28" i="11" s="1"/>
  <c r="BX28" i="11"/>
  <c r="DT28" i="11"/>
  <c r="DS28" i="11"/>
  <c r="DU28" i="11" s="1"/>
  <c r="CD22" i="11"/>
  <c r="CA22" i="11"/>
  <c r="CE22" i="11" s="1"/>
  <c r="AQ22" i="11"/>
  <c r="AU22" i="11" s="1"/>
  <c r="AT22" i="11"/>
  <c r="AW22" i="11"/>
  <c r="BA22" i="11" s="1"/>
  <c r="AZ22" i="11"/>
  <c r="DH22" i="11"/>
  <c r="DG22" i="11"/>
  <c r="DI22" i="11" s="1"/>
  <c r="ER24" i="11"/>
  <c r="EQ24" i="11"/>
  <c r="ES24" i="11" s="1"/>
  <c r="BX24" i="11"/>
  <c r="BW24" i="11"/>
  <c r="BY24" i="11" s="1"/>
  <c r="CV24" i="11"/>
  <c r="CU24" i="11"/>
  <c r="CW24" i="11" s="1"/>
  <c r="AZ24" i="11"/>
  <c r="AY24" i="11"/>
  <c r="BA24" i="11" s="1"/>
  <c r="CA24" i="11"/>
  <c r="CE24" i="11" s="1"/>
  <c r="CD24" i="11"/>
  <c r="EL24" i="11"/>
  <c r="EI24" i="11"/>
  <c r="EM24" i="11" s="1"/>
  <c r="DW20" i="11"/>
  <c r="EA20" i="11" s="1"/>
  <c r="DZ20" i="11"/>
  <c r="EI20" i="11"/>
  <c r="EM20" i="11" s="1"/>
  <c r="EL20" i="11"/>
  <c r="CY20" i="11"/>
  <c r="DC20" i="11" s="1"/>
  <c r="DB20" i="11"/>
  <c r="EC20" i="11"/>
  <c r="EG20" i="11" s="1"/>
  <c r="EF20" i="11"/>
  <c r="BI20" i="11"/>
  <c r="BM20" i="11" s="1"/>
  <c r="BL20" i="11"/>
  <c r="CJ23" i="11"/>
  <c r="CG23" i="11"/>
  <c r="CK23" i="11" s="1"/>
  <c r="CS23" i="11"/>
  <c r="CW23" i="11" s="1"/>
  <c r="CV23" i="11"/>
  <c r="AQ23" i="11"/>
  <c r="AU23" i="11" s="1"/>
  <c r="AT23" i="11"/>
  <c r="CY23" i="11"/>
  <c r="DC23" i="11" s="1"/>
  <c r="DB23" i="11"/>
  <c r="BI23" i="11"/>
  <c r="BM23" i="11" s="1"/>
  <c r="BL23" i="11"/>
  <c r="AH25" i="11"/>
  <c r="AE25" i="11"/>
  <c r="AI25" i="11" s="1"/>
  <c r="EO25" i="11"/>
  <c r="ES25" i="11" s="1"/>
  <c r="ER25" i="11"/>
  <c r="CG25" i="11"/>
  <c r="CK25" i="11" s="1"/>
  <c r="CJ25" i="11"/>
  <c r="BU25" i="11"/>
  <c r="BY25" i="11" s="1"/>
  <c r="BX25" i="11"/>
  <c r="CP25" i="11"/>
  <c r="CM25" i="11"/>
  <c r="CQ25" i="11" s="1"/>
  <c r="DE27" i="11"/>
  <c r="DI27" i="11" s="1"/>
  <c r="DH27" i="11"/>
  <c r="EI27" i="11"/>
  <c r="EM27" i="11" s="1"/>
  <c r="EL27" i="11"/>
  <c r="CD27" i="11"/>
  <c r="CA27" i="11"/>
  <c r="CE27" i="11" s="1"/>
  <c r="CY27" i="11"/>
  <c r="DC27" i="11" s="1"/>
  <c r="DB27" i="11"/>
  <c r="AO27" i="11"/>
  <c r="AN27" i="11"/>
  <c r="DK21" i="11"/>
  <c r="DO21" i="11" s="1"/>
  <c r="DN21" i="11"/>
  <c r="AT21" i="11"/>
  <c r="AQ21" i="11"/>
  <c r="AU21" i="11" s="1"/>
  <c r="DW21" i="11"/>
  <c r="EA21" i="11" s="1"/>
  <c r="DZ21" i="11"/>
  <c r="EI21" i="11"/>
  <c r="EM21" i="11" s="1"/>
  <c r="EL21" i="11"/>
  <c r="EC21" i="11"/>
  <c r="EG21" i="11" s="1"/>
  <c r="EF21" i="11"/>
  <c r="CM21" i="11"/>
  <c r="CQ21" i="11" s="1"/>
  <c r="CP21" i="11"/>
  <c r="AO21" i="11"/>
  <c r="AN21" i="11"/>
  <c r="CY26" i="11"/>
  <c r="DC26" i="11" s="1"/>
  <c r="DB26" i="11"/>
  <c r="CA26" i="11"/>
  <c r="CE26" i="11" s="1"/>
  <c r="CD26" i="11"/>
  <c r="DW26" i="11"/>
  <c r="EA26" i="11" s="1"/>
  <c r="DZ26" i="11"/>
  <c r="CJ28" i="11"/>
  <c r="CI28" i="11"/>
  <c r="DK28" i="11"/>
  <c r="DO28" i="11" s="1"/>
  <c r="DN28" i="11"/>
  <c r="BC28" i="11"/>
  <c r="BG28" i="11" s="1"/>
  <c r="BF28" i="11"/>
  <c r="AW28" i="11"/>
  <c r="BA28" i="11" s="1"/>
  <c r="AZ28" i="11"/>
  <c r="BI28" i="11"/>
  <c r="BM28" i="11" s="1"/>
  <c r="BL28" i="11"/>
  <c r="BO22" i="11"/>
  <c r="BS22" i="11" s="1"/>
  <c r="BR22" i="11"/>
  <c r="CS22" i="11"/>
  <c r="CW22" i="11" s="1"/>
  <c r="CV22" i="11"/>
  <c r="BF22" i="11"/>
  <c r="BC22" i="11"/>
  <c r="BG22" i="11" s="1"/>
  <c r="EF22" i="11"/>
  <c r="EE22" i="11"/>
  <c r="EG22" i="11" s="1"/>
  <c r="BU22" i="11"/>
  <c r="BY22" i="11" s="1"/>
  <c r="BX22" i="11"/>
  <c r="AN22" i="11"/>
  <c r="AM22" i="11"/>
  <c r="AO22" i="11" s="1"/>
  <c r="DB22" i="11"/>
  <c r="CY22" i="11"/>
  <c r="DC22" i="11" s="1"/>
  <c r="CY24" i="11"/>
  <c r="DC24" i="11" s="1"/>
  <c r="DB24" i="11"/>
  <c r="CG24" i="11"/>
  <c r="CK24" i="11" s="1"/>
  <c r="CJ24" i="11"/>
  <c r="EC24" i="11"/>
  <c r="EG24" i="11" s="1"/>
  <c r="EF24" i="11"/>
  <c r="BI24" i="11"/>
  <c r="BM24" i="11" s="1"/>
  <c r="BL24" i="11"/>
  <c r="CG20" i="11"/>
  <c r="CK20" i="11" s="1"/>
  <c r="CJ20" i="11"/>
  <c r="DT20" i="11"/>
  <c r="DQ20" i="11"/>
  <c r="DU20" i="11" s="1"/>
  <c r="BO20" i="11"/>
  <c r="BS20" i="11" s="1"/>
  <c r="BR20" i="11"/>
  <c r="CM20" i="11"/>
  <c r="CQ20" i="11" s="1"/>
  <c r="CP20" i="11"/>
  <c r="AW20" i="11"/>
  <c r="BA20" i="11" s="1"/>
  <c r="AZ20" i="11"/>
  <c r="AE23" i="11"/>
  <c r="AI23" i="11" s="1"/>
  <c r="AH23" i="11"/>
  <c r="BC23" i="11"/>
  <c r="BG23" i="11" s="1"/>
  <c r="BF23" i="11"/>
  <c r="BU23" i="11"/>
  <c r="BY23" i="11" s="1"/>
  <c r="BX23" i="11"/>
  <c r="DT23" i="11"/>
  <c r="EO23" i="11"/>
  <c r="ES23" i="11" s="1"/>
  <c r="ER23" i="11"/>
  <c r="CM23" i="11"/>
  <c r="CQ23" i="11" s="1"/>
  <c r="CP23" i="11"/>
  <c r="DE25" i="11"/>
  <c r="DI25" i="11" s="1"/>
  <c r="DH25" i="11"/>
  <c r="DQ25" i="11"/>
  <c r="DU25" i="11" s="1"/>
  <c r="DT25" i="11"/>
  <c r="BL25" i="11"/>
  <c r="BI25" i="11"/>
  <c r="BM25" i="11" s="1"/>
  <c r="EC25" i="11"/>
  <c r="EG25" i="11" s="1"/>
  <c r="EF25" i="11"/>
  <c r="BR25" i="11"/>
  <c r="BO25" i="11"/>
  <c r="BS25" i="11" s="1"/>
  <c r="EF27" i="11"/>
  <c r="EC27" i="11"/>
  <c r="EG27" i="11" s="1"/>
  <c r="AH27" i="11"/>
  <c r="AG27" i="11"/>
  <c r="DQ27" i="11"/>
  <c r="DU27" i="11" s="1"/>
  <c r="DT27" i="11"/>
  <c r="AZ27" i="11"/>
  <c r="AW27" i="11"/>
  <c r="BA27" i="11" s="1"/>
  <c r="EO27" i="11"/>
  <c r="ES27" i="11" s="1"/>
  <c r="ER27" i="11"/>
  <c r="CS27" i="11"/>
  <c r="CW27" i="11" s="1"/>
  <c r="CV27" i="11"/>
  <c r="BI27" i="11"/>
  <c r="BM27" i="11" s="1"/>
  <c r="BL27" i="11"/>
  <c r="BI21" i="11"/>
  <c r="BM21" i="11" s="1"/>
  <c r="BL21" i="11"/>
  <c r="BU21" i="11"/>
  <c r="BY21" i="11" s="1"/>
  <c r="BX21" i="11"/>
  <c r="BO21" i="11"/>
  <c r="BS21" i="11" s="1"/>
  <c r="BR21" i="11"/>
  <c r="DQ21" i="11"/>
  <c r="DU21" i="11" s="1"/>
  <c r="DT21" i="11"/>
  <c r="CA21" i="11"/>
  <c r="CE21" i="11" s="1"/>
  <c r="CD21" i="11"/>
  <c r="BC26" i="11"/>
  <c r="BG26" i="11" s="1"/>
  <c r="BF26" i="11"/>
  <c r="AH26" i="11"/>
  <c r="CG26" i="11"/>
  <c r="CK26" i="11" s="1"/>
  <c r="CJ26" i="11"/>
  <c r="EO26" i="11"/>
  <c r="ES26" i="11" s="1"/>
  <c r="ER26" i="11"/>
  <c r="BR26" i="11"/>
  <c r="BO26" i="11"/>
  <c r="BS26" i="11" s="1"/>
  <c r="BR28" i="11"/>
  <c r="BO28" i="11"/>
  <c r="BS28" i="11" s="1"/>
  <c r="DW28" i="11"/>
  <c r="EA28" i="11" s="1"/>
  <c r="DZ28" i="11"/>
  <c r="AE28" i="11"/>
  <c r="AI28" i="11" s="1"/>
  <c r="AH28" i="11"/>
  <c r="CY28" i="11"/>
  <c r="DC28" i="11" s="1"/>
  <c r="DB28" i="11"/>
  <c r="AO28" i="11"/>
  <c r="AN28" i="11"/>
  <c r="DH28" i="11"/>
  <c r="DG28" i="11"/>
  <c r="DI28" i="11" s="1"/>
  <c r="AE22" i="11"/>
  <c r="AI22" i="11" s="1"/>
  <c r="AH22" i="11"/>
  <c r="DQ22" i="11"/>
  <c r="DT22" i="11"/>
  <c r="DN22" i="11"/>
  <c r="DK22" i="11"/>
  <c r="DO22" i="11" s="1"/>
  <c r="BL22" i="11"/>
  <c r="BK22" i="11"/>
  <c r="BM22" i="11" s="1"/>
  <c r="EO22" i="11"/>
  <c r="ES22" i="11" s="1"/>
  <c r="ER22" i="11"/>
  <c r="CJ22" i="11"/>
  <c r="CI22" i="11"/>
  <c r="CK22" i="11" s="1"/>
  <c r="DW24" i="11"/>
  <c r="EA24" i="11" s="1"/>
  <c r="DZ24" i="11"/>
  <c r="BF24" i="11"/>
  <c r="DE24" i="11"/>
  <c r="DI24" i="11" s="1"/>
  <c r="DH24" i="11"/>
  <c r="DT24" i="11"/>
  <c r="DS24" i="11"/>
  <c r="DU24" i="11" s="1"/>
  <c r="AO24" i="11"/>
  <c r="AN24" i="11"/>
  <c r="AT24" i="11"/>
  <c r="AQ24" i="11"/>
  <c r="AU24" i="11" s="1"/>
  <c r="EO20" i="11"/>
  <c r="ES20" i="11" s="1"/>
  <c r="ER20" i="11"/>
  <c r="CA20" i="11"/>
  <c r="CE20" i="11" s="1"/>
  <c r="CD20" i="11"/>
  <c r="DE20" i="11"/>
  <c r="DI20" i="11" s="1"/>
  <c r="DH20" i="11"/>
  <c r="BC20" i="11"/>
  <c r="BG20" i="11" s="1"/>
  <c r="BF20" i="11"/>
  <c r="DK23" i="11"/>
  <c r="DO23" i="11" s="1"/>
  <c r="DN23" i="11"/>
  <c r="DW23" i="11"/>
  <c r="EA23" i="11" s="1"/>
  <c r="DZ23" i="11"/>
  <c r="AO23" i="11"/>
  <c r="AN23" i="11"/>
  <c r="AW23" i="11"/>
  <c r="BA23" i="11" s="1"/>
  <c r="AZ23" i="11"/>
  <c r="DE23" i="11"/>
  <c r="DI23" i="11" s="1"/>
  <c r="DH23" i="11"/>
  <c r="EF23" i="11"/>
  <c r="EC23" i="11"/>
  <c r="EG23" i="11" s="1"/>
  <c r="CA23" i="11"/>
  <c r="CE23" i="11" s="1"/>
  <c r="CD23" i="11"/>
  <c r="DB25" i="11"/>
  <c r="CY25" i="11"/>
  <c r="DC25" i="11" s="1"/>
  <c r="CS25" i="11"/>
  <c r="CW25" i="11" s="1"/>
  <c r="CV25" i="11"/>
  <c r="AW25" i="11"/>
  <c r="BA25" i="11" s="1"/>
  <c r="AZ25" i="11"/>
  <c r="DW25" i="11"/>
  <c r="EA25" i="11" s="1"/>
  <c r="DZ25" i="11"/>
  <c r="DK27" i="11"/>
  <c r="DO27" i="11" s="1"/>
  <c r="DN27" i="11"/>
  <c r="CM27" i="11"/>
  <c r="CQ27" i="11" s="1"/>
  <c r="CP27" i="11"/>
  <c r="DZ27" i="11"/>
  <c r="DW27" i="11"/>
  <c r="EA27" i="11" s="1"/>
  <c r="CJ27" i="11"/>
  <c r="CG27" i="11"/>
  <c r="CK27" i="11" s="1"/>
  <c r="BC27" i="11"/>
  <c r="BG27" i="11" s="1"/>
  <c r="BF27" i="11"/>
  <c r="CJ21" i="11"/>
  <c r="DE21" i="11"/>
  <c r="DI21" i="11" s="1"/>
  <c r="DH21" i="11"/>
  <c r="BC21" i="11"/>
  <c r="BG21" i="11" s="1"/>
  <c r="BF21" i="11"/>
  <c r="EI26" i="11"/>
  <c r="EM26" i="11" s="1"/>
  <c r="EL26" i="11"/>
  <c r="AW26" i="11"/>
  <c r="BA26" i="11" s="1"/>
  <c r="AZ26" i="11"/>
  <c r="CM26" i="11"/>
  <c r="CQ26" i="11" s="1"/>
  <c r="CP26" i="11"/>
  <c r="EC26" i="11"/>
  <c r="EG26" i="11" s="1"/>
  <c r="EF26" i="11"/>
  <c r="ER28" i="11"/>
  <c r="EQ28" i="11"/>
  <c r="ES28" i="11" s="1"/>
  <c r="AQ28" i="11"/>
  <c r="AU28" i="11" s="1"/>
  <c r="AT28" i="11"/>
  <c r="CD28" i="11"/>
  <c r="CS28" i="11"/>
  <c r="CW28" i="11" s="1"/>
  <c r="CV28" i="11"/>
  <c r="CM28" i="11"/>
  <c r="CQ28" i="11" s="1"/>
  <c r="CP28" i="11"/>
  <c r="EL28" i="11"/>
  <c r="EI28" i="11"/>
  <c r="EM28" i="11" s="1"/>
  <c r="CM22" i="11"/>
  <c r="CQ22" i="11" s="1"/>
  <c r="CP22" i="11"/>
  <c r="EL22" i="11"/>
  <c r="EI22" i="11"/>
  <c r="EM22" i="11" s="1"/>
  <c r="DZ22" i="11"/>
  <c r="DW22" i="11"/>
  <c r="EA22" i="11" s="1"/>
  <c r="AH24" i="11"/>
  <c r="AE24" i="11"/>
  <c r="AI24" i="11" s="1"/>
  <c r="BO24" i="11"/>
  <c r="BS24" i="11" s="1"/>
  <c r="BR24" i="11"/>
  <c r="DK24" i="11"/>
  <c r="DO24" i="11" s="1"/>
  <c r="DN24" i="11"/>
  <c r="CM24" i="11"/>
  <c r="CQ24" i="11" s="1"/>
  <c r="CP24" i="11"/>
  <c r="AE20" i="11"/>
  <c r="AI20" i="11" s="1"/>
  <c r="AH20" i="11"/>
  <c r="DK20" i="11"/>
  <c r="DO20" i="11" s="1"/>
  <c r="DN20" i="11"/>
  <c r="AN20" i="11"/>
  <c r="CS20" i="11"/>
  <c r="CW20" i="11" s="1"/>
  <c r="CV20" i="11"/>
  <c r="AQ20" i="11"/>
  <c r="AU20" i="11" s="1"/>
  <c r="AT20" i="11"/>
  <c r="BU20" i="11"/>
  <c r="BY20" i="11" s="1"/>
  <c r="BX20" i="11"/>
  <c r="BO23" i="11"/>
  <c r="BS23" i="11" s="1"/>
  <c r="BR23" i="11"/>
  <c r="EI23" i="11"/>
  <c r="EM23" i="11" s="1"/>
  <c r="EL23" i="11"/>
  <c r="AQ25" i="11"/>
  <c r="AU25" i="11" s="1"/>
  <c r="AT25" i="11"/>
  <c r="EI25" i="11"/>
  <c r="EM25" i="11" s="1"/>
  <c r="EL25" i="11"/>
  <c r="BF25" i="11"/>
  <c r="CD25" i="11"/>
  <c r="CA25" i="11"/>
  <c r="CE25" i="11" s="1"/>
  <c r="AO25" i="11"/>
  <c r="AN25" i="11"/>
  <c r="DN25" i="11"/>
  <c r="DK25" i="11"/>
  <c r="DO25" i="11" s="1"/>
  <c r="BX27" i="11"/>
  <c r="BU27" i="11"/>
  <c r="BY27" i="11" s="1"/>
  <c r="BO27" i="11"/>
  <c r="BS27" i="11" s="1"/>
  <c r="BR27" i="11"/>
  <c r="AQ27" i="11"/>
  <c r="AU27" i="11" s="1"/>
  <c r="AT27" i="11"/>
  <c r="CW30" i="11"/>
  <c r="AD14" i="11"/>
  <c r="AE14" i="11" s="1"/>
  <c r="AI14" i="11" s="1"/>
  <c r="CQ30" i="11"/>
  <c r="BG18" i="11"/>
  <c r="CI15" i="11"/>
  <c r="BK12" i="11"/>
  <c r="DH10" i="11"/>
  <c r="BI19" i="11"/>
  <c r="BM19" i="11" s="1"/>
  <c r="CP30" i="11"/>
  <c r="DO11" i="11"/>
  <c r="EQ10" i="11"/>
  <c r="ES10" i="11" s="1"/>
  <c r="DC10" i="11"/>
  <c r="BG33" i="11"/>
  <c r="BG30" i="11"/>
  <c r="BG10" i="11"/>
  <c r="AU10" i="11"/>
  <c r="EC10" i="11"/>
  <c r="EG10" i="11" s="1"/>
  <c r="EF10" i="11"/>
  <c r="I35" i="11"/>
  <c r="AI31" i="11"/>
  <c r="DC31" i="11"/>
  <c r="DZ33" i="11"/>
  <c r="CK30" i="11"/>
  <c r="ER18" i="11"/>
  <c r="EA33" i="11"/>
  <c r="AN14" i="11"/>
  <c r="BF30" i="11"/>
  <c r="BS11" i="11"/>
  <c r="EG30" i="11"/>
  <c r="AV35" i="11"/>
  <c r="U10" i="10" s="1"/>
  <c r="BA33" i="11"/>
  <c r="EA31" i="11"/>
  <c r="ER30" i="11"/>
  <c r="BM10" i="11"/>
  <c r="AU30" i="11"/>
  <c r="CV30" i="11"/>
  <c r="DB30" i="11"/>
  <c r="CJ30" i="11"/>
  <c r="EO18" i="11"/>
  <c r="ES18" i="11" s="1"/>
  <c r="DN10" i="11"/>
  <c r="AI30" i="11"/>
  <c r="AT30" i="11"/>
  <c r="EA18" i="11"/>
  <c r="ER10" i="11"/>
  <c r="DC30" i="11"/>
  <c r="ES14" i="11"/>
  <c r="CW13" i="11"/>
  <c r="DO10" i="11"/>
  <c r="AH31" i="11"/>
  <c r="BL19" i="11"/>
  <c r="AH34" i="11"/>
  <c r="EN35" i="11"/>
  <c r="DM10" i="10" s="1"/>
  <c r="BL10" i="11"/>
  <c r="CE11" i="11"/>
  <c r="AI11" i="11"/>
  <c r="BF10" i="11"/>
  <c r="BF31" i="11"/>
  <c r="BA30" i="11"/>
  <c r="CD14" i="11"/>
  <c r="AH30" i="11"/>
  <c r="CV13" i="11"/>
  <c r="EM10" i="11"/>
  <c r="BL30" i="11"/>
  <c r="EG19" i="11"/>
  <c r="AO34" i="11"/>
  <c r="EF30" i="11"/>
  <c r="DB31" i="11"/>
  <c r="DN30" i="11"/>
  <c r="DD35" i="11"/>
  <c r="CC10" i="10" s="1"/>
  <c r="DT10" i="11"/>
  <c r="EA32" i="11"/>
  <c r="ES30" i="11"/>
  <c r="BA10" i="11"/>
  <c r="EA11" i="11"/>
  <c r="CP10" i="11"/>
  <c r="CR35" i="11"/>
  <c r="BQ10" i="10" s="1"/>
  <c r="CV10" i="11"/>
  <c r="AZ10" i="11"/>
  <c r="BY13" i="11"/>
  <c r="CM10" i="11"/>
  <c r="CQ10" i="11" s="1"/>
  <c r="DB10" i="11"/>
  <c r="AH11" i="11"/>
  <c r="BX29" i="11"/>
  <c r="CJ19" i="11"/>
  <c r="AO30" i="11"/>
  <c r="AN30" i="11"/>
  <c r="DW30" i="11"/>
  <c r="EA30" i="11" s="1"/>
  <c r="DZ30" i="11"/>
  <c r="DQ30" i="11"/>
  <c r="DU30" i="11" s="1"/>
  <c r="DT30" i="11"/>
  <c r="AQ18" i="11"/>
  <c r="AU18" i="11" s="1"/>
  <c r="AT18" i="11"/>
  <c r="DI30" i="11"/>
  <c r="AZ30" i="11"/>
  <c r="ER14" i="11"/>
  <c r="AZ18" i="11"/>
  <c r="AW18" i="11"/>
  <c r="BA18" i="11" s="1"/>
  <c r="BC31" i="11"/>
  <c r="BG31" i="11" s="1"/>
  <c r="CJ10" i="11"/>
  <c r="BY29" i="11"/>
  <c r="AO19" i="11"/>
  <c r="BR11" i="11"/>
  <c r="EF17" i="11"/>
  <c r="AN18" i="11"/>
  <c r="AO18" i="11"/>
  <c r="DH30" i="11"/>
  <c r="BX30" i="11"/>
  <c r="DZ10" i="11"/>
  <c r="BL17" i="11"/>
  <c r="BO30" i="11"/>
  <c r="BS30" i="11" s="1"/>
  <c r="BR30" i="11"/>
  <c r="AI32" i="11"/>
  <c r="DZ31" i="11"/>
  <c r="EG29" i="11"/>
  <c r="BX10" i="11"/>
  <c r="DZ32" i="11"/>
  <c r="EL10" i="11"/>
  <c r="ER13" i="11"/>
  <c r="AT10" i="11"/>
  <c r="DH17" i="11"/>
  <c r="DI19" i="11"/>
  <c r="BR10" i="11"/>
  <c r="DZ11" i="11"/>
  <c r="CA30" i="11"/>
  <c r="CE30" i="11" s="1"/>
  <c r="CD30" i="11"/>
  <c r="EK30" i="11"/>
  <c r="EM30" i="11" s="1"/>
  <c r="EL30" i="11"/>
  <c r="AE18" i="11"/>
  <c r="AI18" i="11" s="1"/>
  <c r="AH18" i="11"/>
  <c r="BM30" i="11"/>
  <c r="BY30" i="11"/>
  <c r="CD10" i="11"/>
  <c r="DU10" i="11"/>
  <c r="AT34" i="11"/>
  <c r="AQ34" i="11"/>
  <c r="AU34" i="11" s="1"/>
  <c r="BR34" i="11"/>
  <c r="BO34" i="11"/>
  <c r="BS34" i="11" s="1"/>
  <c r="DE33" i="11"/>
  <c r="DI33" i="11" s="1"/>
  <c r="DH33" i="11"/>
  <c r="DC34" i="11"/>
  <c r="BR32" i="11"/>
  <c r="BO32" i="11"/>
  <c r="BS32" i="11" s="1"/>
  <c r="BL32" i="11"/>
  <c r="BI32" i="11"/>
  <c r="BM32" i="11" s="1"/>
  <c r="DS19" i="11"/>
  <c r="DU19" i="11" s="1"/>
  <c r="DT19" i="11"/>
  <c r="BW19" i="11"/>
  <c r="BY19" i="11" s="1"/>
  <c r="BX19" i="11"/>
  <c r="DE29" i="11"/>
  <c r="DI29" i="11" s="1"/>
  <c r="DH29" i="11"/>
  <c r="BF29" i="11"/>
  <c r="BC29" i="11"/>
  <c r="BG29" i="11" s="1"/>
  <c r="DB29" i="11"/>
  <c r="CY29" i="11"/>
  <c r="DC29" i="11" s="1"/>
  <c r="EF14" i="11"/>
  <c r="EC14" i="11"/>
  <c r="EG14" i="11" s="1"/>
  <c r="CJ14" i="11"/>
  <c r="CG14" i="11"/>
  <c r="CK14" i="11" s="1"/>
  <c r="CS29" i="11"/>
  <c r="CW29" i="11" s="1"/>
  <c r="CV29" i="11"/>
  <c r="DK17" i="11"/>
  <c r="DO17" i="11" s="1"/>
  <c r="DN17" i="11"/>
  <c r="BO17" i="11"/>
  <c r="BS17" i="11" s="1"/>
  <c r="BR17" i="11"/>
  <c r="AQ17" i="11"/>
  <c r="AU17" i="11" s="1"/>
  <c r="AT17" i="11"/>
  <c r="DG13" i="11"/>
  <c r="DI13" i="11" s="1"/>
  <c r="DH13" i="11"/>
  <c r="AM13" i="11"/>
  <c r="AO13" i="11" s="1"/>
  <c r="AN13" i="11"/>
  <c r="BZ35" i="11"/>
  <c r="AY10" i="10" s="1"/>
  <c r="DV35" i="11"/>
  <c r="CU10" i="10" s="1"/>
  <c r="DX35" i="11"/>
  <c r="CW10" i="10" s="1"/>
  <c r="BN35" i="11"/>
  <c r="AM10" i="10" s="1"/>
  <c r="DQ11" i="11"/>
  <c r="DT11" i="11"/>
  <c r="BU11" i="11"/>
  <c r="BX11" i="11"/>
  <c r="AW11" i="11"/>
  <c r="AZ11" i="11"/>
  <c r="CT35" i="11"/>
  <c r="BS10" i="10" s="1"/>
  <c r="CD18" i="11"/>
  <c r="ER16" i="11"/>
  <c r="CG12" i="11"/>
  <c r="CK12" i="11" s="1"/>
  <c r="CJ12" i="11"/>
  <c r="BR12" i="11"/>
  <c r="BO12" i="11"/>
  <c r="BS12" i="11" s="1"/>
  <c r="DN12" i="11"/>
  <c r="DK12" i="11"/>
  <c r="AW15" i="11"/>
  <c r="BA15" i="11" s="1"/>
  <c r="AZ15" i="11"/>
  <c r="CS15" i="11"/>
  <c r="CW15" i="11" s="1"/>
  <c r="CV15" i="11"/>
  <c r="EO15" i="11"/>
  <c r="ES15" i="11" s="1"/>
  <c r="ER15" i="11"/>
  <c r="DW34" i="11"/>
  <c r="EA34" i="11" s="1"/>
  <c r="DZ34" i="11"/>
  <c r="CA34" i="11"/>
  <c r="CE34" i="11" s="1"/>
  <c r="CD34" i="11"/>
  <c r="AO33" i="11"/>
  <c r="AN33" i="11"/>
  <c r="DN31" i="11"/>
  <c r="BO31" i="11"/>
  <c r="BS31" i="11" s="1"/>
  <c r="BR31" i="11"/>
  <c r="AW31" i="11"/>
  <c r="BA31" i="11" s="1"/>
  <c r="AZ31" i="11"/>
  <c r="CS31" i="11"/>
  <c r="CW31" i="11" s="1"/>
  <c r="CV31" i="11"/>
  <c r="DB32" i="11"/>
  <c r="CY32" i="11"/>
  <c r="DC32" i="11" s="1"/>
  <c r="EI19" i="11"/>
  <c r="EM19" i="11" s="1"/>
  <c r="EL19" i="11"/>
  <c r="CM19" i="11"/>
  <c r="CQ19" i="11" s="1"/>
  <c r="CP19" i="11"/>
  <c r="AQ19" i="11"/>
  <c r="AU19" i="11" s="1"/>
  <c r="AT19" i="11"/>
  <c r="DZ29" i="11"/>
  <c r="DW29" i="11"/>
  <c r="EA29" i="11" s="1"/>
  <c r="CV18" i="11"/>
  <c r="CS18" i="11"/>
  <c r="CW18" i="11" s="1"/>
  <c r="DW13" i="11"/>
  <c r="EA13" i="11" s="1"/>
  <c r="DZ13" i="11"/>
  <c r="CA13" i="11"/>
  <c r="CE13" i="11" s="1"/>
  <c r="CD13" i="11"/>
  <c r="AE13" i="11"/>
  <c r="AI13" i="11" s="1"/>
  <c r="AH13" i="11"/>
  <c r="EJ35" i="11"/>
  <c r="DI10" i="10" s="1"/>
  <c r="AR35" i="11"/>
  <c r="Q10" i="10" s="1"/>
  <c r="AH16" i="11"/>
  <c r="AE16" i="11"/>
  <c r="AI16" i="11" s="1"/>
  <c r="CD16" i="11"/>
  <c r="CA16" i="11"/>
  <c r="CE16" i="11" s="1"/>
  <c r="EC16" i="11"/>
  <c r="EG16" i="11" s="1"/>
  <c r="EF16" i="11"/>
  <c r="AO16" i="11"/>
  <c r="AN16" i="11"/>
  <c r="EK11" i="11"/>
  <c r="EL11" i="11"/>
  <c r="CO11" i="11"/>
  <c r="CP11" i="11"/>
  <c r="AS11" i="11"/>
  <c r="AT11" i="11"/>
  <c r="ED35" i="11"/>
  <c r="DC10" i="10" s="1"/>
  <c r="CH35" i="11"/>
  <c r="BG10" i="10" s="1"/>
  <c r="CE18" i="11"/>
  <c r="BX12" i="11"/>
  <c r="BU12" i="11"/>
  <c r="BY12" i="11" s="1"/>
  <c r="ER12" i="11"/>
  <c r="EO12" i="11"/>
  <c r="ES12" i="11" s="1"/>
  <c r="BY10" i="11"/>
  <c r="AE10" i="11"/>
  <c r="BY16" i="11"/>
  <c r="CE14" i="11"/>
  <c r="EG17" i="11"/>
  <c r="BF15" i="11"/>
  <c r="BC15" i="11"/>
  <c r="BG15" i="11" s="1"/>
  <c r="DB15" i="11"/>
  <c r="CY15" i="11"/>
  <c r="DC15" i="11" s="1"/>
  <c r="BR15" i="11"/>
  <c r="BO15" i="11"/>
  <c r="BS15" i="11" s="1"/>
  <c r="DN15" i="11"/>
  <c r="DK15" i="11"/>
  <c r="DO15" i="11" s="1"/>
  <c r="BA34" i="11"/>
  <c r="CS33" i="11"/>
  <c r="CW33" i="11" s="1"/>
  <c r="CG33" i="11"/>
  <c r="CK33" i="11" s="1"/>
  <c r="CJ33" i="11"/>
  <c r="EC33" i="11"/>
  <c r="EG33" i="11" s="1"/>
  <c r="EF33" i="11"/>
  <c r="AE33" i="11"/>
  <c r="AI33" i="11" s="1"/>
  <c r="AH33" i="11"/>
  <c r="DN33" i="11"/>
  <c r="ER33" i="11"/>
  <c r="AH32" i="11"/>
  <c r="DU33" i="11"/>
  <c r="DN32" i="11"/>
  <c r="DK32" i="11"/>
  <c r="CA32" i="11"/>
  <c r="CE32" i="11" s="1"/>
  <c r="CD32" i="11"/>
  <c r="AZ32" i="11"/>
  <c r="AW32" i="11"/>
  <c r="BA32" i="11" s="1"/>
  <c r="BX32" i="11"/>
  <c r="BU32" i="11"/>
  <c r="BY32" i="11" s="1"/>
  <c r="CV32" i="11"/>
  <c r="CS32" i="11"/>
  <c r="CW32" i="11" s="1"/>
  <c r="DT32" i="11"/>
  <c r="DQ32" i="11"/>
  <c r="ER32" i="11"/>
  <c r="EO32" i="11"/>
  <c r="ES32" i="11" s="1"/>
  <c r="AO29" i="11"/>
  <c r="AN29" i="11"/>
  <c r="CG29" i="11"/>
  <c r="CK29" i="11" s="1"/>
  <c r="CJ29" i="11"/>
  <c r="AT29" i="11"/>
  <c r="AQ29" i="11"/>
  <c r="AU29" i="11" s="1"/>
  <c r="BR29" i="11"/>
  <c r="BO29" i="11"/>
  <c r="BS29" i="11" s="1"/>
  <c r="CP29" i="11"/>
  <c r="CM29" i="11"/>
  <c r="CQ29" i="11" s="1"/>
  <c r="DN29" i="11"/>
  <c r="DK29" i="11"/>
  <c r="EL18" i="11"/>
  <c r="EK18" i="11"/>
  <c r="EM18" i="11" s="1"/>
  <c r="DN18" i="11"/>
  <c r="DM18" i="11"/>
  <c r="DO18" i="11" s="1"/>
  <c r="CP18" i="11"/>
  <c r="CO18" i="11"/>
  <c r="CQ18" i="11" s="1"/>
  <c r="BR18" i="11"/>
  <c r="BQ18" i="11"/>
  <c r="BS18" i="11" s="1"/>
  <c r="DT14" i="11"/>
  <c r="DQ14" i="11"/>
  <c r="DU14" i="11" s="1"/>
  <c r="CV14" i="11"/>
  <c r="CS14" i="11"/>
  <c r="CW14" i="11" s="1"/>
  <c r="BX14" i="11"/>
  <c r="BU14" i="11"/>
  <c r="BY14" i="11" s="1"/>
  <c r="AZ14" i="11"/>
  <c r="AW14" i="11"/>
  <c r="BA14" i="11" s="1"/>
  <c r="AW29" i="11"/>
  <c r="BA29" i="11" s="1"/>
  <c r="AZ29" i="11"/>
  <c r="DW17" i="11"/>
  <c r="EA17" i="11" s="1"/>
  <c r="DZ17" i="11"/>
  <c r="CY17" i="11"/>
  <c r="DC17" i="11" s="1"/>
  <c r="DB17" i="11"/>
  <c r="CA17" i="11"/>
  <c r="CE17" i="11" s="1"/>
  <c r="CD17" i="11"/>
  <c r="BC17" i="11"/>
  <c r="BG17" i="11" s="1"/>
  <c r="BF17" i="11"/>
  <c r="AE17" i="11"/>
  <c r="AI17" i="11" s="1"/>
  <c r="AH17" i="11"/>
  <c r="BF18" i="11"/>
  <c r="CL35" i="11"/>
  <c r="BK10" i="10" s="1"/>
  <c r="DJ35" i="11"/>
  <c r="EH35" i="11"/>
  <c r="DG10" i="10" s="1"/>
  <c r="DP35" i="11"/>
  <c r="CZ35" i="11"/>
  <c r="BY10" i="10" s="1"/>
  <c r="BT35" i="11"/>
  <c r="AS10" i="10" s="1"/>
  <c r="BD35" i="11"/>
  <c r="AC10" i="10" s="1"/>
  <c r="DR35" i="11"/>
  <c r="ES13" i="11"/>
  <c r="BA13" i="11"/>
  <c r="EC11" i="11"/>
  <c r="EF11" i="11"/>
  <c r="DE11" i="11"/>
  <c r="DH11" i="11"/>
  <c r="CG11" i="11"/>
  <c r="CJ11" i="11"/>
  <c r="BI11" i="11"/>
  <c r="BL11" i="11"/>
  <c r="AO11" i="11"/>
  <c r="AN11" i="11"/>
  <c r="CK10" i="11"/>
  <c r="CD33" i="11"/>
  <c r="BV35" i="11"/>
  <c r="AU10" i="10" s="1"/>
  <c r="DT16" i="11"/>
  <c r="EA14" i="11"/>
  <c r="K35" i="11"/>
  <c r="AL10" i="11"/>
  <c r="AN10" i="11" s="1"/>
  <c r="AK10" i="11"/>
  <c r="DH19" i="11"/>
  <c r="CV16" i="11"/>
  <c r="BF14" i="11"/>
  <c r="BS10" i="11"/>
  <c r="EF19" i="11"/>
  <c r="AN19" i="11"/>
  <c r="CJ17" i="11"/>
  <c r="AZ16" i="11"/>
  <c r="DC14" i="11"/>
  <c r="BX13" i="11"/>
  <c r="BI12" i="11"/>
  <c r="BL12" i="11"/>
  <c r="DE12" i="11"/>
  <c r="DI12" i="11" s="1"/>
  <c r="DH12" i="11"/>
  <c r="AH12" i="11"/>
  <c r="AE12" i="11"/>
  <c r="AI12" i="11" s="1"/>
  <c r="BF12" i="11"/>
  <c r="BC12" i="11"/>
  <c r="CD12" i="11"/>
  <c r="CA12" i="11"/>
  <c r="CE12" i="11" s="1"/>
  <c r="DB12" i="11"/>
  <c r="CY12" i="11"/>
  <c r="DZ12" i="11"/>
  <c r="DW12" i="11"/>
  <c r="EA12" i="11" s="1"/>
  <c r="DN11" i="11"/>
  <c r="CE31" i="11"/>
  <c r="CD11" i="11"/>
  <c r="AN17" i="11"/>
  <c r="AO15" i="11"/>
  <c r="AN15" i="11"/>
  <c r="BI15" i="11"/>
  <c r="BM15" i="11" s="1"/>
  <c r="BL15" i="11"/>
  <c r="CG15" i="11"/>
  <c r="CJ15" i="11"/>
  <c r="DE15" i="11"/>
  <c r="DI15" i="11" s="1"/>
  <c r="DH15" i="11"/>
  <c r="EC15" i="11"/>
  <c r="EG15" i="11" s="1"/>
  <c r="EF15" i="11"/>
  <c r="DN34" i="11"/>
  <c r="DK34" i="11"/>
  <c r="DO34" i="11" s="1"/>
  <c r="CM34" i="11"/>
  <c r="CQ34" i="11" s="1"/>
  <c r="CP34" i="11"/>
  <c r="AT33" i="11"/>
  <c r="AQ33" i="11"/>
  <c r="AU33" i="11" s="1"/>
  <c r="BK33" i="11"/>
  <c r="BM33" i="11" s="1"/>
  <c r="BL33" i="11"/>
  <c r="AN32" i="11"/>
  <c r="AO32" i="11"/>
  <c r="CJ32" i="11"/>
  <c r="CG32" i="11"/>
  <c r="CK32" i="11" s="1"/>
  <c r="DH32" i="11"/>
  <c r="DE32" i="11"/>
  <c r="DI32" i="11" s="1"/>
  <c r="EF32" i="11"/>
  <c r="EC32" i="11"/>
  <c r="EG32" i="11" s="1"/>
  <c r="EQ19" i="11"/>
  <c r="ES19" i="11" s="1"/>
  <c r="ER19" i="11"/>
  <c r="CU19" i="11"/>
  <c r="CW19" i="11" s="1"/>
  <c r="CV19" i="11"/>
  <c r="AY19" i="11"/>
  <c r="BA19" i="11" s="1"/>
  <c r="AZ19" i="11"/>
  <c r="BI29" i="11"/>
  <c r="BM29" i="11" s="1"/>
  <c r="BL29" i="11"/>
  <c r="AH29" i="11"/>
  <c r="AE29" i="11"/>
  <c r="AI29" i="11" s="1"/>
  <c r="CD29" i="11"/>
  <c r="CA29" i="11"/>
  <c r="CE29" i="11" s="1"/>
  <c r="DH14" i="11"/>
  <c r="DE14" i="11"/>
  <c r="DI14" i="11" s="1"/>
  <c r="BL14" i="11"/>
  <c r="BI14" i="11"/>
  <c r="BM14" i="11" s="1"/>
  <c r="EI17" i="11"/>
  <c r="EM17" i="11" s="1"/>
  <c r="EL17" i="11"/>
  <c r="CM17" i="11"/>
  <c r="CQ17" i="11" s="1"/>
  <c r="CP17" i="11"/>
  <c r="EE13" i="11"/>
  <c r="EG13" i="11" s="1"/>
  <c r="EF13" i="11"/>
  <c r="CI13" i="11"/>
  <c r="CK13" i="11" s="1"/>
  <c r="CJ13" i="11"/>
  <c r="BK13" i="11"/>
  <c r="BM13" i="11" s="1"/>
  <c r="BL13" i="11"/>
  <c r="CX35" i="11"/>
  <c r="BW10" i="10" s="1"/>
  <c r="CB35" i="11"/>
  <c r="BA10" i="10" s="1"/>
  <c r="EO11" i="11"/>
  <c r="ER11" i="11"/>
  <c r="CS11" i="11"/>
  <c r="CV11" i="11"/>
  <c r="CW10" i="11"/>
  <c r="BB35" i="11"/>
  <c r="AA10" i="10" s="1"/>
  <c r="AO12" i="11"/>
  <c r="AN12" i="11"/>
  <c r="EF12" i="11"/>
  <c r="EC12" i="11"/>
  <c r="EG12" i="11" s="1"/>
  <c r="AT12" i="11"/>
  <c r="AQ12" i="11"/>
  <c r="CP12" i="11"/>
  <c r="CM12" i="11"/>
  <c r="CQ12" i="11" s="1"/>
  <c r="EL12" i="11"/>
  <c r="EI12" i="11"/>
  <c r="BJ35" i="11"/>
  <c r="AI10" i="10" s="1"/>
  <c r="BX16" i="11"/>
  <c r="BU15" i="11"/>
  <c r="BY15" i="11" s="1"/>
  <c r="BX15" i="11"/>
  <c r="DQ15" i="11"/>
  <c r="DU15" i="11" s="1"/>
  <c r="DT15" i="11"/>
  <c r="DB33" i="11"/>
  <c r="CY33" i="11"/>
  <c r="DC33" i="11" s="1"/>
  <c r="BU31" i="11"/>
  <c r="BY31" i="11" s="1"/>
  <c r="BX31" i="11"/>
  <c r="DQ31" i="11"/>
  <c r="DU31" i="11" s="1"/>
  <c r="DT31" i="11"/>
  <c r="EO31" i="11"/>
  <c r="ES31" i="11" s="1"/>
  <c r="ER31" i="11"/>
  <c r="DT33" i="11"/>
  <c r="CM32" i="11"/>
  <c r="CQ32" i="11" s="1"/>
  <c r="CP32" i="11"/>
  <c r="DK19" i="11"/>
  <c r="DO19" i="11" s="1"/>
  <c r="DN19" i="11"/>
  <c r="BO19" i="11"/>
  <c r="BS19" i="11" s="1"/>
  <c r="BR19" i="11"/>
  <c r="DT18" i="11"/>
  <c r="DQ18" i="11"/>
  <c r="DU18" i="11" s="1"/>
  <c r="BX18" i="11"/>
  <c r="BU18" i="11"/>
  <c r="BY18" i="11" s="1"/>
  <c r="CY13" i="11"/>
  <c r="DC13" i="11" s="1"/>
  <c r="DB13" i="11"/>
  <c r="BC13" i="11"/>
  <c r="BG13" i="11" s="1"/>
  <c r="BF13" i="11"/>
  <c r="DZ18" i="11"/>
  <c r="CN35" i="11"/>
  <c r="BM10" i="10" s="1"/>
  <c r="BH35" i="11"/>
  <c r="AG10" i="10" s="1"/>
  <c r="BF16" i="11"/>
  <c r="BC16" i="11"/>
  <c r="BG16" i="11" s="1"/>
  <c r="DB16" i="11"/>
  <c r="CY16" i="11"/>
  <c r="DC16" i="11" s="1"/>
  <c r="DZ16" i="11"/>
  <c r="DW16" i="11"/>
  <c r="EA16" i="11" s="1"/>
  <c r="CG16" i="11"/>
  <c r="CK16" i="11" s="1"/>
  <c r="CJ16" i="11"/>
  <c r="DZ14" i="11"/>
  <c r="ES16" i="11"/>
  <c r="DB14" i="11"/>
  <c r="DT12" i="11"/>
  <c r="DQ12" i="11"/>
  <c r="DU12" i="11" s="1"/>
  <c r="BC34" i="11"/>
  <c r="BG34" i="11" s="1"/>
  <c r="BF34" i="11"/>
  <c r="DI34" i="11"/>
  <c r="EI34" i="11"/>
  <c r="EM34" i="11" s="1"/>
  <c r="EL34" i="11"/>
  <c r="AI34" i="11"/>
  <c r="BQ33" i="11"/>
  <c r="BS33" i="11" s="1"/>
  <c r="BR33" i="11"/>
  <c r="CP33" i="11"/>
  <c r="CM33" i="11"/>
  <c r="CQ33" i="11" s="1"/>
  <c r="EI33" i="11"/>
  <c r="EM33" i="11" s="1"/>
  <c r="EL33" i="11"/>
  <c r="BU33" i="11"/>
  <c r="BY33" i="11" s="1"/>
  <c r="BX33" i="11"/>
  <c r="BF33" i="11"/>
  <c r="ES33" i="11"/>
  <c r="EI31" i="11"/>
  <c r="EM31" i="11" s="1"/>
  <c r="EL31" i="11"/>
  <c r="CM31" i="11"/>
  <c r="CQ31" i="11" s="1"/>
  <c r="CP31" i="11"/>
  <c r="AQ31" i="11"/>
  <c r="AU31" i="11" s="1"/>
  <c r="AT31" i="11"/>
  <c r="AO31" i="11"/>
  <c r="AN31" i="11"/>
  <c r="BI31" i="11"/>
  <c r="BM31" i="11" s="1"/>
  <c r="BL31" i="11"/>
  <c r="CG31" i="11"/>
  <c r="CK31" i="11" s="1"/>
  <c r="CJ31" i="11"/>
  <c r="DE31" i="11"/>
  <c r="DI31" i="11" s="1"/>
  <c r="DH31" i="11"/>
  <c r="EC31" i="11"/>
  <c r="EG31" i="11" s="1"/>
  <c r="EF31" i="11"/>
  <c r="DB34" i="11"/>
  <c r="AQ32" i="11"/>
  <c r="AU32" i="11" s="1"/>
  <c r="AT32" i="11"/>
  <c r="EI32" i="11"/>
  <c r="EM32" i="11" s="1"/>
  <c r="EL32" i="11"/>
  <c r="BF32" i="11"/>
  <c r="BC32" i="11"/>
  <c r="BG32" i="11" s="1"/>
  <c r="DW19" i="11"/>
  <c r="EA19" i="11" s="1"/>
  <c r="DZ19" i="11"/>
  <c r="CY19" i="11"/>
  <c r="DC19" i="11" s="1"/>
  <c r="DB19" i="11"/>
  <c r="CA19" i="11"/>
  <c r="CE19" i="11" s="1"/>
  <c r="CD19" i="11"/>
  <c r="BC19" i="11"/>
  <c r="BG19" i="11" s="1"/>
  <c r="BF19" i="11"/>
  <c r="AE19" i="11"/>
  <c r="AI19" i="11" s="1"/>
  <c r="AH19" i="11"/>
  <c r="DT29" i="11"/>
  <c r="DQ29" i="11"/>
  <c r="DU29" i="11" s="1"/>
  <c r="EO29" i="11"/>
  <c r="ES29" i="11" s="1"/>
  <c r="ER29" i="11"/>
  <c r="EL29" i="11"/>
  <c r="EI29" i="11"/>
  <c r="EM29" i="11" s="1"/>
  <c r="EF18" i="11"/>
  <c r="EC18" i="11"/>
  <c r="EG18" i="11" s="1"/>
  <c r="DH18" i="11"/>
  <c r="DE18" i="11"/>
  <c r="DI18" i="11" s="1"/>
  <c r="CJ18" i="11"/>
  <c r="CG18" i="11"/>
  <c r="CK18" i="11" s="1"/>
  <c r="BL18" i="11"/>
  <c r="BI18" i="11"/>
  <c r="BM18" i="11" s="1"/>
  <c r="EK14" i="11"/>
  <c r="EM14" i="11" s="1"/>
  <c r="EL14" i="11"/>
  <c r="DM14" i="11"/>
  <c r="DO14" i="11" s="1"/>
  <c r="DN14" i="11"/>
  <c r="CO14" i="11"/>
  <c r="CQ14" i="11" s="1"/>
  <c r="CP14" i="11"/>
  <c r="BQ14" i="11"/>
  <c r="BS14" i="11" s="1"/>
  <c r="BR14" i="11"/>
  <c r="AS14" i="11"/>
  <c r="AU14" i="11" s="1"/>
  <c r="AT14" i="11"/>
  <c r="EQ17" i="11"/>
  <c r="ES17" i="11" s="1"/>
  <c r="ER17" i="11"/>
  <c r="DS17" i="11"/>
  <c r="DU17" i="11" s="1"/>
  <c r="DT17" i="11"/>
  <c r="CU17" i="11"/>
  <c r="CW17" i="11" s="1"/>
  <c r="CV17" i="11"/>
  <c r="BW17" i="11"/>
  <c r="BY17" i="11" s="1"/>
  <c r="BX17" i="11"/>
  <c r="AY17" i="11"/>
  <c r="BA17" i="11" s="1"/>
  <c r="AZ17" i="11"/>
  <c r="EI13" i="11"/>
  <c r="EM13" i="11" s="1"/>
  <c r="EL13" i="11"/>
  <c r="DK13" i="11"/>
  <c r="DO13" i="11" s="1"/>
  <c r="DN13" i="11"/>
  <c r="CM13" i="11"/>
  <c r="CQ13" i="11" s="1"/>
  <c r="CP13" i="11"/>
  <c r="BO13" i="11"/>
  <c r="BS13" i="11" s="1"/>
  <c r="BR13" i="11"/>
  <c r="AQ13" i="11"/>
  <c r="AU13" i="11" s="1"/>
  <c r="AT13" i="11"/>
  <c r="EF29" i="11"/>
  <c r="DB18" i="11"/>
  <c r="EB35" i="11"/>
  <c r="DA10" i="10" s="1"/>
  <c r="DL35" i="11"/>
  <c r="CF35" i="11"/>
  <c r="BE10" i="10" s="1"/>
  <c r="BP35" i="11"/>
  <c r="AO10" i="10" s="1"/>
  <c r="AT16" i="11"/>
  <c r="AQ16" i="11"/>
  <c r="AU16" i="11" s="1"/>
  <c r="BR16" i="11"/>
  <c r="BO16" i="11"/>
  <c r="BS16" i="11" s="1"/>
  <c r="CP16" i="11"/>
  <c r="CM16" i="11"/>
  <c r="CQ16" i="11" s="1"/>
  <c r="DN16" i="11"/>
  <c r="DK16" i="11"/>
  <c r="DO16" i="11" s="1"/>
  <c r="EL16" i="11"/>
  <c r="EI16" i="11"/>
  <c r="EM16" i="11" s="1"/>
  <c r="DF35" i="11"/>
  <c r="CE10" i="10" s="1"/>
  <c r="DE16" i="11"/>
  <c r="DI16" i="11" s="1"/>
  <c r="DH16" i="11"/>
  <c r="BI16" i="11"/>
  <c r="BM16" i="11" s="1"/>
  <c r="BL16" i="11"/>
  <c r="DU13" i="11"/>
  <c r="DA11" i="11"/>
  <c r="DB11" i="11"/>
  <c r="BE11" i="11"/>
  <c r="BF11" i="11"/>
  <c r="EA10" i="11"/>
  <c r="CE10" i="11"/>
  <c r="CE33" i="11"/>
  <c r="EP35" i="11"/>
  <c r="DO10" i="10" s="1"/>
  <c r="BM17" i="11"/>
  <c r="DU16" i="11"/>
  <c r="AZ13" i="11"/>
  <c r="DI17" i="11"/>
  <c r="CW16" i="11"/>
  <c r="BG14" i="11"/>
  <c r="DT13" i="11"/>
  <c r="CK19" i="11"/>
  <c r="CK17" i="11"/>
  <c r="BA16" i="11"/>
  <c r="AZ12" i="11"/>
  <c r="AW12" i="11"/>
  <c r="BA12" i="11" s="1"/>
  <c r="CV12" i="11"/>
  <c r="CS12" i="11"/>
  <c r="CW12" i="11" s="1"/>
  <c r="AX35" i="11"/>
  <c r="W10" i="10" s="1"/>
  <c r="J35" i="11"/>
  <c r="AF10" i="11"/>
  <c r="CD31" i="11"/>
  <c r="AP35" i="11"/>
  <c r="O10" i="10" s="1"/>
  <c r="AO17" i="11"/>
  <c r="AH15" i="11"/>
  <c r="AE15" i="11"/>
  <c r="AI15" i="11" s="1"/>
  <c r="CD15" i="11"/>
  <c r="CA15" i="11"/>
  <c r="CE15" i="11" s="1"/>
  <c r="DZ15" i="11"/>
  <c r="DW15" i="11"/>
  <c r="EA15" i="11" s="1"/>
  <c r="AT15" i="11"/>
  <c r="AQ15" i="11"/>
  <c r="AU15" i="11" s="1"/>
  <c r="CP15" i="11"/>
  <c r="CM15" i="11"/>
  <c r="CQ15" i="11" s="1"/>
  <c r="EL15" i="11"/>
  <c r="EI15" i="11"/>
  <c r="EM15" i="11" s="1"/>
  <c r="CK10" i="10" l="1"/>
  <c r="D44" i="6" s="1"/>
  <c r="CI10" i="10"/>
  <c r="D43" i="6" s="1"/>
  <c r="CQ10" i="10"/>
  <c r="D46" i="6" s="1"/>
  <c r="CO10" i="10"/>
  <c r="D45" i="6" s="1"/>
  <c r="U12" i="6"/>
  <c r="L11" i="6"/>
  <c r="Q20" i="6"/>
  <c r="Q47" i="6"/>
  <c r="Q39" i="6"/>
  <c r="K50" i="6"/>
  <c r="K14" i="22"/>
  <c r="J15" i="22"/>
  <c r="J16" i="22" s="1"/>
  <c r="AC35" i="11"/>
  <c r="H12" i="22" s="1"/>
  <c r="U51" i="6"/>
  <c r="S8" i="6"/>
  <c r="S51" i="6"/>
  <c r="S6" i="6"/>
  <c r="S7" i="6"/>
  <c r="Y24" i="11"/>
  <c r="BC24" i="11" s="1"/>
  <c r="BG24" i="11" s="1"/>
  <c r="Z24" i="11"/>
  <c r="Z35" i="11" s="1"/>
  <c r="D12" i="22" s="1"/>
  <c r="DU22" i="11"/>
  <c r="V35" i="11"/>
  <c r="CK28" i="11"/>
  <c r="M48" i="6"/>
  <c r="M47" i="6"/>
  <c r="W51" i="6"/>
  <c r="Q38" i="6"/>
  <c r="P51" i="6"/>
  <c r="M49" i="6"/>
  <c r="L35" i="6"/>
  <c r="L50" i="6"/>
  <c r="M50" i="6"/>
  <c r="L37" i="6"/>
  <c r="M36" i="6"/>
  <c r="M39" i="6"/>
  <c r="M40" i="6"/>
  <c r="M37" i="6"/>
  <c r="M41" i="6"/>
  <c r="L36" i="6"/>
  <c r="K41" i="6"/>
  <c r="K42" i="6"/>
  <c r="K35" i="6"/>
  <c r="K49" i="6"/>
  <c r="K40" i="6"/>
  <c r="J51" i="6"/>
  <c r="K37" i="6"/>
  <c r="K39" i="6"/>
  <c r="K36" i="6"/>
  <c r="K47" i="6"/>
  <c r="K12" i="6"/>
  <c r="K38" i="6"/>
  <c r="I21" i="6"/>
  <c r="I50" i="6"/>
  <c r="I42" i="6"/>
  <c r="I40" i="6"/>
  <c r="I36" i="6"/>
  <c r="I39" i="6"/>
  <c r="I49" i="6"/>
  <c r="I47" i="6"/>
  <c r="H7" i="6"/>
  <c r="I41" i="6"/>
  <c r="I37" i="6"/>
  <c r="I35" i="6"/>
  <c r="I38" i="6"/>
  <c r="H51" i="6"/>
  <c r="Q8" i="6"/>
  <c r="Q41" i="6"/>
  <c r="Q42" i="6"/>
  <c r="Q9" i="6"/>
  <c r="Q10" i="6"/>
  <c r="Q49" i="6"/>
  <c r="Q18" i="6"/>
  <c r="Q12" i="6"/>
  <c r="P9" i="6"/>
  <c r="Q35" i="6"/>
  <c r="Q21" i="6"/>
  <c r="Q37" i="6"/>
  <c r="M12" i="6"/>
  <c r="M13" i="6"/>
  <c r="M17" i="6"/>
  <c r="M11" i="6"/>
  <c r="M16" i="6"/>
  <c r="M14" i="6"/>
  <c r="M15" i="6"/>
  <c r="M19" i="6"/>
  <c r="M20" i="6"/>
  <c r="M10" i="6"/>
  <c r="M18" i="6"/>
  <c r="L19" i="6"/>
  <c r="L7" i="6"/>
  <c r="M8" i="6"/>
  <c r="K18" i="6"/>
  <c r="K13" i="6"/>
  <c r="K6" i="6"/>
  <c r="K9" i="6"/>
  <c r="K11" i="6"/>
  <c r="K20" i="6"/>
  <c r="K10" i="6"/>
  <c r="I12" i="6"/>
  <c r="I20" i="6"/>
  <c r="I19" i="6"/>
  <c r="I18" i="6"/>
  <c r="I11" i="6"/>
  <c r="I10" i="6"/>
  <c r="M42" i="6"/>
  <c r="M21" i="6"/>
  <c r="DO29" i="11"/>
  <c r="DU32" i="11"/>
  <c r="I16" i="6"/>
  <c r="I8" i="6"/>
  <c r="I13" i="6"/>
  <c r="DO32" i="11"/>
  <c r="G42" i="6"/>
  <c r="G13" i="6"/>
  <c r="F7" i="6"/>
  <c r="G48" i="6"/>
  <c r="G40" i="6"/>
  <c r="F37" i="6"/>
  <c r="F51" i="6" s="1"/>
  <c r="G39" i="6"/>
  <c r="G41" i="6"/>
  <c r="G36" i="6"/>
  <c r="G49" i="6"/>
  <c r="G47" i="6"/>
  <c r="G38" i="6"/>
  <c r="G35" i="6"/>
  <c r="G37" i="6"/>
  <c r="F6" i="6"/>
  <c r="G21" i="6"/>
  <c r="G8" i="6"/>
  <c r="G7" i="6"/>
  <c r="G10" i="6"/>
  <c r="G18" i="6"/>
  <c r="F9" i="6"/>
  <c r="D50" i="6"/>
  <c r="D40" i="6"/>
  <c r="D42" i="6"/>
  <c r="V18" i="6"/>
  <c r="D18" i="6"/>
  <c r="D47" i="6"/>
  <c r="D49" i="6"/>
  <c r="D41" i="6"/>
  <c r="D39" i="6"/>
  <c r="D48" i="6"/>
  <c r="G12" i="6"/>
  <c r="AH14" i="11"/>
  <c r="CK15" i="11"/>
  <c r="CC35" i="11"/>
  <c r="BB10" i="10" s="1"/>
  <c r="AI27" i="11"/>
  <c r="DY35" i="11"/>
  <c r="CX10" i="10" s="1"/>
  <c r="AD35" i="11"/>
  <c r="AJ35" i="11"/>
  <c r="I10" i="10" s="1"/>
  <c r="AO14" i="11"/>
  <c r="V19" i="6"/>
  <c r="DB35" i="11"/>
  <c r="CA10" i="10" s="1"/>
  <c r="BM12" i="11"/>
  <c r="AZ35" i="11"/>
  <c r="Y10" i="10" s="1"/>
  <c r="CA35" i="11"/>
  <c r="AZ10" i="10" s="1"/>
  <c r="ER35" i="11"/>
  <c r="DQ10" i="10" s="1"/>
  <c r="BF35" i="11"/>
  <c r="AE10" i="10" s="1"/>
  <c r="CV35" i="11"/>
  <c r="BU10" i="10" s="1"/>
  <c r="DH35" i="11"/>
  <c r="CG10" i="10" s="1"/>
  <c r="BW35" i="11"/>
  <c r="AV10" i="10" s="1"/>
  <c r="BX35" i="11"/>
  <c r="AW10" i="10" s="1"/>
  <c r="DT35" i="11"/>
  <c r="CS10" i="10" s="1"/>
  <c r="DS35" i="11"/>
  <c r="BR35" i="11"/>
  <c r="AQ10" i="10" s="1"/>
  <c r="BK35" i="11"/>
  <c r="AJ10" i="10" s="1"/>
  <c r="AN35" i="11"/>
  <c r="M10" i="10" s="1"/>
  <c r="CJ35" i="11"/>
  <c r="BI10" i="10" s="1"/>
  <c r="EF35" i="11"/>
  <c r="DE10" i="10" s="1"/>
  <c r="BQ35" i="11"/>
  <c r="AP10" i="10" s="1"/>
  <c r="AT35" i="11"/>
  <c r="S10" i="10" s="1"/>
  <c r="EL35" i="11"/>
  <c r="DK10" i="10" s="1"/>
  <c r="DN35" i="11"/>
  <c r="CM10" i="10" s="1"/>
  <c r="BL35" i="11"/>
  <c r="AK10" i="10" s="1"/>
  <c r="DW35" i="11"/>
  <c r="CV10" i="10" s="1"/>
  <c r="DC11" i="11"/>
  <c r="DA35" i="11"/>
  <c r="BZ10" i="10" s="1"/>
  <c r="DM35" i="11"/>
  <c r="CM35" i="11"/>
  <c r="BL10" i="10" s="1"/>
  <c r="BS35" i="11"/>
  <c r="AR10" i="10" s="1"/>
  <c r="AE35" i="11"/>
  <c r="D10" i="10" s="1"/>
  <c r="AS35" i="11"/>
  <c r="R10" i="10" s="1"/>
  <c r="AU11" i="11"/>
  <c r="EK35" i="11"/>
  <c r="DJ10" i="10" s="1"/>
  <c r="EM11" i="11"/>
  <c r="BA11" i="11"/>
  <c r="BA35" i="11" s="1"/>
  <c r="Z10" i="10" s="1"/>
  <c r="AW35" i="11"/>
  <c r="V10" i="10" s="1"/>
  <c r="DU11" i="11"/>
  <c r="DQ35" i="11"/>
  <c r="CW11" i="11"/>
  <c r="CW35" i="11" s="1"/>
  <c r="BV10" i="10" s="1"/>
  <c r="CS35" i="11"/>
  <c r="BR10" i="10" s="1"/>
  <c r="CD35" i="11"/>
  <c r="BC10" i="10" s="1"/>
  <c r="BO35" i="11"/>
  <c r="AN10" i="10" s="1"/>
  <c r="CI35" i="11"/>
  <c r="BH10" i="10" s="1"/>
  <c r="CK11" i="11"/>
  <c r="CG35" i="11"/>
  <c r="BF10" i="10" s="1"/>
  <c r="EG11" i="11"/>
  <c r="EG35" i="11" s="1"/>
  <c r="DF10" i="10" s="1"/>
  <c r="EC35" i="11"/>
  <c r="DB10" i="10" s="1"/>
  <c r="CP35" i="11"/>
  <c r="BO10" i="10" s="1"/>
  <c r="DO12" i="11"/>
  <c r="DK35" i="11"/>
  <c r="BE35" i="11"/>
  <c r="AD10" i="10" s="1"/>
  <c r="BG11" i="11"/>
  <c r="EQ35" i="11"/>
  <c r="DP10" i="10" s="1"/>
  <c r="DZ35" i="11"/>
  <c r="CY10" i="10" s="1"/>
  <c r="CQ11" i="11"/>
  <c r="CQ35" i="11" s="1"/>
  <c r="BP10" i="10" s="1"/>
  <c r="CO35" i="11"/>
  <c r="BN10" i="10" s="1"/>
  <c r="BY11" i="11"/>
  <c r="BY35" i="11" s="1"/>
  <c r="AX10" i="10" s="1"/>
  <c r="BU35" i="11"/>
  <c r="AT10" i="10" s="1"/>
  <c r="AF35" i="11"/>
  <c r="E10" i="10" s="1"/>
  <c r="AG10" i="11"/>
  <c r="AG35" i="11" s="1"/>
  <c r="F10" i="10" s="1"/>
  <c r="EA35" i="11"/>
  <c r="CZ10" i="10" s="1"/>
  <c r="EM12" i="11"/>
  <c r="EI35" i="11"/>
  <c r="DH10" i="10" s="1"/>
  <c r="AU12" i="11"/>
  <c r="AQ35" i="11"/>
  <c r="P10" i="10" s="1"/>
  <c r="CU35" i="11"/>
  <c r="BT10" i="10" s="1"/>
  <c r="ES11" i="11"/>
  <c r="ES35" i="11" s="1"/>
  <c r="DR10" i="10" s="1"/>
  <c r="EO35" i="11"/>
  <c r="DN10" i="10" s="1"/>
  <c r="AY35" i="11"/>
  <c r="X10" i="10" s="1"/>
  <c r="DC12" i="11"/>
  <c r="CY35" i="11"/>
  <c r="BX10" i="10" s="1"/>
  <c r="BG12" i="11"/>
  <c r="AL35" i="11"/>
  <c r="K10" i="10" s="1"/>
  <c r="AM10" i="11"/>
  <c r="AM35" i="11" s="1"/>
  <c r="L10" i="10" s="1"/>
  <c r="EE35" i="11"/>
  <c r="DD10" i="10" s="1"/>
  <c r="BM11" i="11"/>
  <c r="BI35" i="11"/>
  <c r="AH10" i="10" s="1"/>
  <c r="DI11" i="11"/>
  <c r="DI35" i="11" s="1"/>
  <c r="CH10" i="10" s="1"/>
  <c r="DE35" i="11"/>
  <c r="CD10" i="10" s="1"/>
  <c r="AH10" i="11"/>
  <c r="DG35" i="11"/>
  <c r="CF10" i="10" s="1"/>
  <c r="K12" i="22" l="1"/>
  <c r="DU10" i="10"/>
  <c r="CL10" i="10"/>
  <c r="E44" i="6" s="1"/>
  <c r="C10" i="10"/>
  <c r="DS10" i="10" s="1"/>
  <c r="CJ10" i="10"/>
  <c r="E43" i="6" s="1"/>
  <c r="DY10" i="10"/>
  <c r="CR10" i="10"/>
  <c r="E46" i="6" s="1"/>
  <c r="DW10" i="10"/>
  <c r="CP10" i="10"/>
  <c r="E45" i="6" s="1"/>
  <c r="Y35" i="11"/>
  <c r="BM35" i="11"/>
  <c r="AL10" i="10" s="1"/>
  <c r="BC35" i="11"/>
  <c r="AB10" i="10" s="1"/>
  <c r="DU35" i="11"/>
  <c r="CT10" i="10" s="1"/>
  <c r="M7" i="6"/>
  <c r="M35" i="6"/>
  <c r="Q51" i="6"/>
  <c r="L51" i="6"/>
  <c r="M38" i="6"/>
  <c r="K51" i="6"/>
  <c r="I51" i="6"/>
  <c r="DO35" i="11"/>
  <c r="CN10" i="10" s="1"/>
  <c r="Q6" i="6"/>
  <c r="K8" i="6"/>
  <c r="M6" i="6"/>
  <c r="M9" i="6"/>
  <c r="I9" i="6"/>
  <c r="I6" i="6"/>
  <c r="I7" i="6"/>
  <c r="G50" i="6"/>
  <c r="G51" i="6" s="1"/>
  <c r="G9" i="6"/>
  <c r="G6" i="6"/>
  <c r="CE35" i="11"/>
  <c r="BD10" i="10" s="1"/>
  <c r="E19" i="6"/>
  <c r="W19" i="6"/>
  <c r="AH35" i="11"/>
  <c r="G10" i="10" s="1"/>
  <c r="D38" i="6"/>
  <c r="D36" i="6"/>
  <c r="E47" i="6"/>
  <c r="E40" i="6"/>
  <c r="D35" i="6"/>
  <c r="D19" i="6"/>
  <c r="E49" i="6"/>
  <c r="D37" i="6"/>
  <c r="E48" i="6"/>
  <c r="E38" i="6"/>
  <c r="E36" i="6"/>
  <c r="E50" i="6"/>
  <c r="E41" i="6"/>
  <c r="E39" i="6"/>
  <c r="E42" i="6"/>
  <c r="E18" i="6"/>
  <c r="W18" i="6"/>
  <c r="CK35" i="11"/>
  <c r="BJ10" i="10" s="1"/>
  <c r="AK35" i="11"/>
  <c r="J10" i="10" s="1"/>
  <c r="DC35" i="11"/>
  <c r="CB10" i="10" s="1"/>
  <c r="EM35" i="11"/>
  <c r="DL10" i="10" s="1"/>
  <c r="AO10" i="11"/>
  <c r="AO35" i="11" s="1"/>
  <c r="N10" i="10" s="1"/>
  <c r="AI10" i="11"/>
  <c r="AI35" i="11" s="1"/>
  <c r="H10" i="10" s="1"/>
  <c r="BG35" i="11"/>
  <c r="AF10" i="10" s="1"/>
  <c r="AU35" i="11"/>
  <c r="T10" i="10" s="1"/>
  <c r="DV10" i="10" l="1"/>
  <c r="DT10" i="10"/>
  <c r="EA10" i="10"/>
  <c r="DZ10" i="10"/>
  <c r="EC10" i="10"/>
  <c r="DX10" i="10"/>
  <c r="E35" i="6"/>
  <c r="M51" i="6"/>
  <c r="E37" i="6"/>
  <c r="D51" i="6"/>
  <c r="EB10" i="10" l="1"/>
  <c r="EE10" i="10"/>
  <c r="ED10" i="10"/>
  <c r="E51" i="6"/>
  <c r="EF10" i="10" l="1"/>
  <c r="N14" i="6"/>
  <c r="N16" i="6"/>
  <c r="N15" i="6"/>
  <c r="O17" i="6"/>
  <c r="N17" i="6"/>
  <c r="N10" i="6" l="1"/>
  <c r="N18" i="6"/>
  <c r="N21" i="6"/>
  <c r="N7" i="6"/>
  <c r="N8" i="6"/>
  <c r="N11" i="6"/>
  <c r="N9" i="6"/>
  <c r="N6" i="6"/>
  <c r="N13" i="6"/>
  <c r="N20" i="6"/>
  <c r="N19" i="6"/>
  <c r="X18" i="6"/>
  <c r="O15" i="6"/>
  <c r="O16" i="6"/>
  <c r="O14" i="6"/>
  <c r="O21" i="6" l="1"/>
  <c r="O9" i="6"/>
  <c r="O13" i="6"/>
  <c r="O11" i="6"/>
  <c r="O10" i="6"/>
  <c r="O19" i="6"/>
  <c r="Y19" i="6" s="1"/>
  <c r="N47" i="6"/>
  <c r="X47" i="6" s="1"/>
  <c r="O18" i="6"/>
  <c r="Y18" i="6" s="1"/>
  <c r="N39" i="6"/>
  <c r="X39" i="6" s="1"/>
  <c r="O20" i="6"/>
  <c r="X19" i="6"/>
  <c r="Z18" i="6" s="1"/>
  <c r="AA18" i="6" l="1"/>
  <c r="O6" i="6"/>
  <c r="O8" i="6"/>
  <c r="O7" i="6"/>
  <c r="N44" i="6"/>
  <c r="X44" i="6" s="1"/>
  <c r="N50" i="6"/>
  <c r="X50" i="6" s="1"/>
  <c r="N38" i="6"/>
  <c r="X38" i="6" s="1"/>
  <c r="N41" i="6"/>
  <c r="X41" i="6" s="1"/>
  <c r="O48" i="6"/>
  <c r="Y48" i="6" s="1"/>
  <c r="N37" i="6"/>
  <c r="X37" i="6" s="1"/>
  <c r="O46" i="6"/>
  <c r="Y46" i="6" s="1"/>
  <c r="O40" i="6"/>
  <c r="Y40" i="6" s="1"/>
  <c r="O44" i="6"/>
  <c r="Y44" i="6" s="1"/>
  <c r="O50" i="6"/>
  <c r="Y50" i="6" s="1"/>
  <c r="O38" i="6"/>
  <c r="Y38" i="6" s="1"/>
  <c r="O36" i="6"/>
  <c r="Y36" i="6" s="1"/>
  <c r="N46" i="6"/>
  <c r="X46" i="6" s="1"/>
  <c r="N42" i="6"/>
  <c r="X42" i="6" s="1"/>
  <c r="N45" i="6"/>
  <c r="X45" i="6" s="1"/>
  <c r="N40" i="6"/>
  <c r="X40" i="6" s="1"/>
  <c r="Z39" i="6" s="1"/>
  <c r="N35" i="6"/>
  <c r="N49" i="6"/>
  <c r="X49" i="6" s="1"/>
  <c r="N36" i="6"/>
  <c r="X36" i="6" s="1"/>
  <c r="N43" i="6"/>
  <c r="X43" i="6" s="1"/>
  <c r="N48" i="6"/>
  <c r="X48" i="6" s="1"/>
  <c r="Z47" i="6" s="1"/>
  <c r="Z45" i="6" l="1"/>
  <c r="Z43" i="6"/>
  <c r="Z37" i="6"/>
  <c r="Z49" i="6"/>
  <c r="AB47" i="6" s="1"/>
  <c r="Z41" i="6"/>
  <c r="AB39" i="6" s="1"/>
  <c r="N12" i="6"/>
  <c r="AF37" i="6"/>
  <c r="O42" i="6"/>
  <c r="Y42" i="6" s="1"/>
  <c r="AG38" i="6" s="1"/>
  <c r="O49" i="6"/>
  <c r="Y49" i="6" s="1"/>
  <c r="AA49" i="6" s="1"/>
  <c r="AG37" i="6"/>
  <c r="AF36" i="6"/>
  <c r="O39" i="6"/>
  <c r="Y39" i="6" s="1"/>
  <c r="AA39" i="6" s="1"/>
  <c r="N51" i="6"/>
  <c r="X35" i="6"/>
  <c r="Z35" i="6" s="1"/>
  <c r="O45" i="6"/>
  <c r="Y45" i="6" s="1"/>
  <c r="AA45" i="6" s="1"/>
  <c r="O47" i="6"/>
  <c r="Y47" i="6" s="1"/>
  <c r="AA47" i="6" s="1"/>
  <c r="O43" i="6"/>
  <c r="Y43" i="6" s="1"/>
  <c r="AA43" i="6" s="1"/>
  <c r="O41" i="6"/>
  <c r="Y41" i="6" s="1"/>
  <c r="AF38" i="6"/>
  <c r="G22" i="6"/>
  <c r="K22" i="6"/>
  <c r="S22" i="6"/>
  <c r="Q22" i="6"/>
  <c r="M22" i="6"/>
  <c r="U22" i="6"/>
  <c r="I22" i="6"/>
  <c r="AC43" i="6" l="1"/>
  <c r="AB43" i="6"/>
  <c r="AC47" i="6"/>
  <c r="AA41" i="6"/>
  <c r="AC39" i="6" s="1"/>
  <c r="AB35" i="6"/>
  <c r="AB51" i="6" s="1"/>
  <c r="Z51" i="6"/>
  <c r="O12" i="6"/>
  <c r="AF35" i="6"/>
  <c r="X51" i="6"/>
  <c r="AF42" i="6"/>
  <c r="AF41" i="6" l="1"/>
  <c r="AF39" i="6"/>
  <c r="O22" i="6"/>
  <c r="J22" i="6" l="1"/>
  <c r="R22" i="6"/>
  <c r="P22" i="6"/>
  <c r="F22" i="6" l="1"/>
  <c r="L22" i="6"/>
  <c r="N22" i="6"/>
  <c r="T22" i="6"/>
  <c r="H22" i="6" l="1"/>
  <c r="O37" i="6" l="1"/>
  <c r="Y37" i="6" s="1"/>
  <c r="O35" i="6"/>
  <c r="AG36" i="6" l="1"/>
  <c r="AG42" i="6" s="1"/>
  <c r="AA37" i="6"/>
  <c r="O51" i="6"/>
  <c r="Y35" i="6"/>
  <c r="AA35" i="6" s="1"/>
  <c r="AA51" i="6" l="1"/>
  <c r="AC35" i="6"/>
  <c r="AC51" i="6" s="1"/>
  <c r="AG35" i="6"/>
  <c r="Y51" i="6"/>
  <c r="V10" i="6"/>
  <c r="D10" i="6"/>
  <c r="V21" i="6"/>
  <c r="D21" i="6"/>
  <c r="AD35" i="6" l="1"/>
  <c r="AD47" i="6"/>
  <c r="AD39" i="6"/>
  <c r="AD43" i="6"/>
  <c r="AG39" i="6"/>
  <c r="AH35" i="6" s="1"/>
  <c r="AG41" i="6"/>
  <c r="X10" i="6"/>
  <c r="V9" i="6"/>
  <c r="D9" i="6"/>
  <c r="E21" i="6"/>
  <c r="W21" i="6"/>
  <c r="V16" i="6"/>
  <c r="D16" i="6"/>
  <c r="V20" i="6"/>
  <c r="D20" i="6"/>
  <c r="V6" i="6"/>
  <c r="D6" i="6"/>
  <c r="V8" i="6"/>
  <c r="D8" i="6"/>
  <c r="D11" i="6"/>
  <c r="V11" i="6"/>
  <c r="D13" i="6"/>
  <c r="V13" i="6"/>
  <c r="X21" i="6"/>
  <c r="V17" i="6"/>
  <c r="D17" i="6"/>
  <c r="V14" i="6"/>
  <c r="D14" i="6"/>
  <c r="W14" i="6" l="1"/>
  <c r="W16" i="6"/>
  <c r="AD51" i="6"/>
  <c r="Y21" i="6"/>
  <c r="AH41" i="6"/>
  <c r="X11" i="6"/>
  <c r="Z10" i="6" s="1"/>
  <c r="V7" i="6"/>
  <c r="X9" i="6"/>
  <c r="AH42" i="6"/>
  <c r="AH37" i="6"/>
  <c r="W9" i="6"/>
  <c r="E9" i="6"/>
  <c r="V15" i="6"/>
  <c r="D15" i="6"/>
  <c r="E10" i="6"/>
  <c r="W10" i="6"/>
  <c r="X14" i="6"/>
  <c r="X8" i="6"/>
  <c r="X16" i="6"/>
  <c r="W17" i="6"/>
  <c r="E17" i="6"/>
  <c r="V12" i="6"/>
  <c r="D12" i="6"/>
  <c r="W8" i="6"/>
  <c r="E8" i="6"/>
  <c r="X6" i="6"/>
  <c r="X17" i="6"/>
  <c r="E20" i="6"/>
  <c r="W20" i="6"/>
  <c r="W6" i="6"/>
  <c r="E6" i="6"/>
  <c r="E13" i="6"/>
  <c r="W13" i="6"/>
  <c r="X13" i="6"/>
  <c r="X20" i="6"/>
  <c r="Z20" i="6" s="1"/>
  <c r="AB18" i="6" s="1"/>
  <c r="D7" i="6"/>
  <c r="E14" i="6" l="1"/>
  <c r="Y14" i="6" s="1"/>
  <c r="E16" i="6"/>
  <c r="Y16" i="6" s="1"/>
  <c r="Z16" i="6"/>
  <c r="Z8" i="6"/>
  <c r="X7" i="6"/>
  <c r="Z6" i="6" s="1"/>
  <c r="Y13" i="6"/>
  <c r="Y20" i="6"/>
  <c r="AA20" i="6" s="1"/>
  <c r="AC18" i="6" s="1"/>
  <c r="Y10" i="6"/>
  <c r="AF9" i="6"/>
  <c r="X12" i="6"/>
  <c r="E12" i="6"/>
  <c r="W12" i="6"/>
  <c r="E15" i="6"/>
  <c r="W15" i="6"/>
  <c r="Y6" i="6"/>
  <c r="Y8" i="6"/>
  <c r="E11" i="6"/>
  <c r="W11" i="6"/>
  <c r="V22" i="6"/>
  <c r="Y17" i="6"/>
  <c r="Y9" i="6"/>
  <c r="D22" i="6"/>
  <c r="AF6" i="6"/>
  <c r="E7" i="6"/>
  <c r="W7" i="6"/>
  <c r="X15" i="6"/>
  <c r="Z14" i="6" s="1"/>
  <c r="AA16" i="6" l="1"/>
  <c r="AB14" i="6"/>
  <c r="AB6" i="6"/>
  <c r="AF7" i="6"/>
  <c r="AF13" i="6" s="1"/>
  <c r="Z12" i="6"/>
  <c r="AB10" i="6" s="1"/>
  <c r="AA8" i="6"/>
  <c r="AF8" i="6"/>
  <c r="AF12" i="6" s="1"/>
  <c r="Y15" i="6"/>
  <c r="AA14" i="6" s="1"/>
  <c r="Y7" i="6"/>
  <c r="AA6" i="6" s="1"/>
  <c r="Y11" i="6"/>
  <c r="AA10" i="6" s="1"/>
  <c r="X22" i="6"/>
  <c r="E22" i="6"/>
  <c r="AG9" i="6"/>
  <c r="W22" i="6"/>
  <c r="AG6" i="6"/>
  <c r="Y12" i="6"/>
  <c r="AC14" i="6" l="1"/>
  <c r="Z22" i="6"/>
  <c r="AG7" i="6"/>
  <c r="AG13" i="6" s="1"/>
  <c r="AA12" i="6"/>
  <c r="AC10" i="6" s="1"/>
  <c r="AC6" i="6"/>
  <c r="AB22" i="6"/>
  <c r="AF10" i="6"/>
  <c r="AG8" i="6"/>
  <c r="AG12" i="6" s="1"/>
  <c r="Y22" i="6"/>
  <c r="AC22" i="6" l="1"/>
  <c r="AD10" i="6" s="1"/>
  <c r="AA22" i="6"/>
  <c r="AG10" i="6"/>
  <c r="AH8" i="6" s="1"/>
  <c r="AD18" i="6" l="1"/>
  <c r="AD14" i="6"/>
  <c r="AD6" i="6"/>
  <c r="AH12" i="6"/>
  <c r="AH13" i="6"/>
  <c r="AH6" i="6"/>
  <c r="AD22" i="6" l="1"/>
  <c r="AI10" i="21" l="1"/>
  <c r="BY10" i="21"/>
  <c r="BY35" i="21" s="1"/>
  <c r="AZ21" i="10" s="1"/>
  <c r="AO10" i="21"/>
  <c r="EI10" i="21"/>
  <c r="EK10" i="21" s="1"/>
  <c r="EK35" i="21" s="1"/>
  <c r="DL21" i="10" s="1"/>
  <c r="CE10" i="21"/>
  <c r="EO10" i="21"/>
  <c r="W35" i="21"/>
  <c r="AM10" i="21" l="1"/>
  <c r="AM35" i="21" s="1"/>
  <c r="N21" i="10" s="1"/>
  <c r="AI35" i="21"/>
  <c r="J21" i="10" s="1"/>
  <c r="AA10" i="21"/>
  <c r="AA35" i="21" s="1"/>
  <c r="H13" i="22" s="1"/>
  <c r="H15" i="22" s="1"/>
  <c r="H16" i="22" s="1"/>
  <c r="BS10" i="21"/>
  <c r="BM10" i="21"/>
  <c r="BQ10" i="21" s="1"/>
  <c r="BQ35" i="21" s="1"/>
  <c r="AR21" i="10" s="1"/>
  <c r="DI10" i="21"/>
  <c r="X35" i="21"/>
  <c r="Y10" i="21"/>
  <c r="Y35" i="21" s="1"/>
  <c r="D13" i="22" s="1"/>
  <c r="Z10" i="21"/>
  <c r="Z35" i="21" s="1"/>
  <c r="F13" i="22" s="1"/>
  <c r="F15" i="22" s="1"/>
  <c r="CC10" i="21"/>
  <c r="CC35" i="21" s="1"/>
  <c r="BD21" i="10" s="1"/>
  <c r="AS10" i="21"/>
  <c r="AS35" i="21" s="1"/>
  <c r="T21" i="10" s="1"/>
  <c r="AO35" i="21"/>
  <c r="P21" i="10" s="1"/>
  <c r="EI35" i="21"/>
  <c r="DJ21" i="10" s="1"/>
  <c r="DV21" i="10" s="1"/>
  <c r="CI10" i="21"/>
  <c r="CI35" i="21" s="1"/>
  <c r="BJ21" i="10" s="1"/>
  <c r="CE35" i="21"/>
  <c r="BF21" i="10" s="1"/>
  <c r="EQ10" i="21"/>
  <c r="EQ35" i="21" s="1"/>
  <c r="DR21" i="10" s="1"/>
  <c r="EO35" i="21"/>
  <c r="DP21" i="10" s="1"/>
  <c r="DZ21" i="10" s="1"/>
  <c r="BW10" i="21" l="1"/>
  <c r="BW35" i="21" s="1"/>
  <c r="AX21" i="10" s="1"/>
  <c r="BS35" i="21"/>
  <c r="AT21" i="10" s="1"/>
  <c r="DX21" i="10" s="1"/>
  <c r="ED21" i="10" s="1"/>
  <c r="K13" i="22"/>
  <c r="K18" i="22" s="1"/>
  <c r="D15" i="22"/>
  <c r="D16" i="22" s="1"/>
  <c r="DI35" i="21"/>
  <c r="CJ21" i="10" s="1"/>
  <c r="DM10" i="21"/>
  <c r="DM35" i="21" s="1"/>
  <c r="CN21" i="10" s="1"/>
  <c r="BM35" i="21"/>
  <c r="AN21" i="10" s="1"/>
  <c r="DT21" i="10" l="1"/>
  <c r="EB21" i="10" s="1"/>
  <c r="EF21" i="10" s="1"/>
  <c r="K15" i="22"/>
  <c r="F16" i="22"/>
  <c r="K16" i="22" s="1"/>
</calcChain>
</file>

<file path=xl/sharedStrings.xml><?xml version="1.0" encoding="utf-8"?>
<sst xmlns="http://schemas.openxmlformats.org/spreadsheetml/2006/main" count="1819" uniqueCount="229">
  <si>
    <t>UCY</t>
  </si>
  <si>
    <t>CSMM</t>
  </si>
  <si>
    <t>OUC</t>
  </si>
  <si>
    <t>CUT</t>
  </si>
  <si>
    <t>NUP</t>
  </si>
  <si>
    <t>CIIM</t>
  </si>
  <si>
    <t>Country of Origin</t>
  </si>
  <si>
    <t>Cyprus</t>
  </si>
  <si>
    <t>Israel</t>
  </si>
  <si>
    <t>Serbia</t>
  </si>
  <si>
    <t>Australia</t>
  </si>
  <si>
    <t>Canada</t>
  </si>
  <si>
    <t>Armenia</t>
  </si>
  <si>
    <t>Brazil</t>
  </si>
  <si>
    <t>Cuba</t>
  </si>
  <si>
    <t>Georgia</t>
  </si>
  <si>
    <t>India</t>
  </si>
  <si>
    <t>Japan</t>
  </si>
  <si>
    <t>Jordan</t>
  </si>
  <si>
    <t>Kazakhstan</t>
  </si>
  <si>
    <t>Lebanon</t>
  </si>
  <si>
    <t>New Zealand</t>
  </si>
  <si>
    <t>South Africa</t>
  </si>
  <si>
    <t>Ukraine</t>
  </si>
  <si>
    <t>Malaysia</t>
  </si>
  <si>
    <t>Egypt</t>
  </si>
  <si>
    <t>Pakistan</t>
  </si>
  <si>
    <t>Albania</t>
  </si>
  <si>
    <t>Mongolia</t>
  </si>
  <si>
    <t>Destination 
Country</t>
  </si>
  <si>
    <t>100-499km</t>
  </si>
  <si>
    <t>500-1999km</t>
  </si>
  <si>
    <t>2000-2999km</t>
  </si>
  <si>
    <t>3000-3999km</t>
  </si>
  <si>
    <t>4000-7999km</t>
  </si>
  <si>
    <t>8000km or more</t>
  </si>
  <si>
    <t>Travel Distances</t>
  </si>
  <si>
    <t>Euro</t>
  </si>
  <si>
    <t>Distance
Band</t>
  </si>
  <si>
    <t>Travel grant</t>
  </si>
  <si>
    <t>Individual Support</t>
  </si>
  <si>
    <t>Organisational Support</t>
  </si>
  <si>
    <t>KA107 - HIGHER EDUCATION INTERNATIONAL MOBILITY 2015-16</t>
  </si>
  <si>
    <t>Total</t>
  </si>
  <si>
    <t>Activity
Type</t>
  </si>
  <si>
    <t>STA</t>
  </si>
  <si>
    <t>STT</t>
  </si>
  <si>
    <t>SMS</t>
  </si>
  <si>
    <t>Budget Envelope</t>
  </si>
  <si>
    <t>Credit Mobility
(€) 2015</t>
  </si>
  <si>
    <t>Number of credit
mobilities 2015</t>
  </si>
  <si>
    <t>01 ENI SOUTH</t>
  </si>
  <si>
    <t>02 ENI EAST</t>
  </si>
  <si>
    <t>03 RUSSIA</t>
  </si>
  <si>
    <t>04 DCI LATIN AMERICA</t>
  </si>
  <si>
    <t>05 DCI ASIA</t>
  </si>
  <si>
    <t>06 DCI CENTRAL ASIA</t>
  </si>
  <si>
    <t>07 DCI SOUTH AFRICA</t>
  </si>
  <si>
    <t>08 IPA</t>
  </si>
  <si>
    <t>09 PI NORTH AMERICA</t>
  </si>
  <si>
    <t>10 PI IND ASIA</t>
  </si>
  <si>
    <t>TOTAL</t>
  </si>
  <si>
    <t>SM</t>
  </si>
  <si>
    <t>ST</t>
  </si>
  <si>
    <t>Activity
type</t>
  </si>
  <si>
    <t>Budget
envelope</t>
  </si>
  <si>
    <t>EUC</t>
  </si>
  <si>
    <t>FRED</t>
  </si>
  <si>
    <t>UCLAN</t>
  </si>
  <si>
    <t>UNC</t>
  </si>
  <si>
    <t>Russia</t>
  </si>
  <si>
    <t>China</t>
  </si>
  <si>
    <t>Bosnia</t>
  </si>
  <si>
    <t>Herzegovina</t>
  </si>
  <si>
    <t>Kosovo</t>
  </si>
  <si>
    <t>Montenegro</t>
  </si>
  <si>
    <t>Azerbaijan</t>
  </si>
  <si>
    <t>Belarus</t>
  </si>
  <si>
    <t>Moldova</t>
  </si>
  <si>
    <t>Algeria</t>
  </si>
  <si>
    <t>Libya</t>
  </si>
  <si>
    <t>Marocco</t>
  </si>
  <si>
    <t>Pelestine</t>
  </si>
  <si>
    <t>Syria</t>
  </si>
  <si>
    <t>Tunisia</t>
  </si>
  <si>
    <t>08 IPA WESTERN</t>
  </si>
  <si>
    <t>Afganistan</t>
  </si>
  <si>
    <t>Bangladesh</t>
  </si>
  <si>
    <t>Bhutan</t>
  </si>
  <si>
    <t>Cambodia</t>
  </si>
  <si>
    <t>DPR Korea</t>
  </si>
  <si>
    <t>Indonesia</t>
  </si>
  <si>
    <t>Laos</t>
  </si>
  <si>
    <t>Maldives</t>
  </si>
  <si>
    <t>Mayanmar</t>
  </si>
  <si>
    <t>Nepal</t>
  </si>
  <si>
    <t>Philippines</t>
  </si>
  <si>
    <t>Sri Lanka</t>
  </si>
  <si>
    <t>Thailand</t>
  </si>
  <si>
    <t>Vetnam</t>
  </si>
  <si>
    <t>Kyrgyzstan</t>
  </si>
  <si>
    <t>Tajikistan</t>
  </si>
  <si>
    <t>Turkmenistan</t>
  </si>
  <si>
    <t>Uzbekistan</t>
  </si>
  <si>
    <t>Argentina</t>
  </si>
  <si>
    <t>Bolivia</t>
  </si>
  <si>
    <t>Chile</t>
  </si>
  <si>
    <t>Colombia</t>
  </si>
  <si>
    <t>Costa Rica</t>
  </si>
  <si>
    <t>Ecuador</t>
  </si>
  <si>
    <t>ElSalvador</t>
  </si>
  <si>
    <t>Guatemala</t>
  </si>
  <si>
    <t>Hondures</t>
  </si>
  <si>
    <t>Mexico</t>
  </si>
  <si>
    <t>Nicaragua</t>
  </si>
  <si>
    <t>Panama</t>
  </si>
  <si>
    <t>Paraguay</t>
  </si>
  <si>
    <t>Peru</t>
  </si>
  <si>
    <t>Uruguay</t>
  </si>
  <si>
    <t>Venezuela</t>
  </si>
  <si>
    <t>United States of America</t>
  </si>
  <si>
    <t>Brunei</t>
  </si>
  <si>
    <t>Hong Kong</t>
  </si>
  <si>
    <t>Korea</t>
  </si>
  <si>
    <t>Macao</t>
  </si>
  <si>
    <t>Singapore</t>
  </si>
  <si>
    <t>Taiwan</t>
  </si>
  <si>
    <t>STUDENTS' &amp; STAFF TRAVEL</t>
  </si>
  <si>
    <t>%</t>
  </si>
  <si>
    <t>Approved number 
of participants</t>
  </si>
  <si>
    <t>Approved average 
days per participant</t>
  </si>
  <si>
    <t>Total approved days</t>
  </si>
  <si>
    <t>Total approved months</t>
  </si>
  <si>
    <t>Travel grant per participant</t>
  </si>
  <si>
    <t>Individual support 
per participant</t>
  </si>
  <si>
    <t>Travel Grant
approved</t>
  </si>
  <si>
    <t>Individual Support
approved</t>
  </si>
  <si>
    <t>TOTAL AMOUNT GRANTED</t>
  </si>
  <si>
    <t>Staff participants</t>
  </si>
  <si>
    <t>Student participants</t>
  </si>
  <si>
    <t>Country</t>
  </si>
  <si>
    <t>Instrument</t>
  </si>
  <si>
    <t>In</t>
  </si>
  <si>
    <t>Out</t>
  </si>
  <si>
    <t>DCI</t>
  </si>
  <si>
    <t>IPA</t>
  </si>
  <si>
    <t>PI</t>
  </si>
  <si>
    <t>No.</t>
  </si>
  <si>
    <r>
      <rPr>
        <b/>
        <u/>
        <sz val="11"/>
        <color theme="3"/>
        <rFont val="Calibri"/>
        <family val="2"/>
        <charset val="161"/>
      </rPr>
      <t>Inbound</t>
    </r>
    <r>
      <rPr>
        <b/>
        <sz val="11"/>
        <color theme="3"/>
        <rFont val="Calibri"/>
        <family val="2"/>
        <charset val="161"/>
      </rPr>
      <t xml:space="preserve"> participants</t>
    </r>
  </si>
  <si>
    <r>
      <rPr>
        <b/>
        <u/>
        <sz val="11"/>
        <color rgb="FFFF0000"/>
        <rFont val="Calibri"/>
        <family val="2"/>
        <charset val="161"/>
      </rPr>
      <t>Outbound</t>
    </r>
    <r>
      <rPr>
        <b/>
        <sz val="11"/>
        <color rgb="FFFF0000"/>
        <rFont val="Calibri"/>
        <family val="2"/>
        <charset val="161"/>
      </rPr>
      <t xml:space="preserve"> participants</t>
    </r>
  </si>
  <si>
    <t xml:space="preserve">ENI </t>
  </si>
  <si>
    <t>REQUESTED BUDGET</t>
  </si>
  <si>
    <t>SM  Inbound</t>
  </si>
  <si>
    <t>SM Outbound</t>
  </si>
  <si>
    <t>ST Inbound</t>
  </si>
  <si>
    <t>ST Outbound</t>
  </si>
  <si>
    <t>SM Total</t>
  </si>
  <si>
    <t>ST Total</t>
  </si>
  <si>
    <t>APPROVED BUDGET</t>
  </si>
  <si>
    <t>STUDENTS</t>
  </si>
  <si>
    <t>STAFF</t>
  </si>
  <si>
    <t>INSTITUTION</t>
  </si>
  <si>
    <t>Students</t>
  </si>
  <si>
    <t>Staff</t>
  </si>
  <si>
    <t>Inbound</t>
  </si>
  <si>
    <t>Outbound</t>
  </si>
  <si>
    <t>Amnt</t>
  </si>
  <si>
    <t>Total Students</t>
  </si>
  <si>
    <t>Total Staff</t>
  </si>
  <si>
    <t>UNIVERSITY OF NICOSIA</t>
  </si>
  <si>
    <t>SMT</t>
  </si>
  <si>
    <t>Inbound/
Outbound</t>
  </si>
  <si>
    <t>Per instrument</t>
  </si>
  <si>
    <t>REALISED MOBILITIES</t>
  </si>
  <si>
    <t>Approved average months
 per participant</t>
  </si>
  <si>
    <t>Number 
of participants</t>
  </si>
  <si>
    <t>Travel Grant</t>
  </si>
  <si>
    <t>TOTAL AMOUNT OF SPENT</t>
  </si>
  <si>
    <t>average 
days per participant</t>
  </si>
  <si>
    <t xml:space="preserve">STA </t>
  </si>
  <si>
    <t>NAME OF INSTITUTION:</t>
  </si>
  <si>
    <t>AGREEMENT NUMBER:</t>
  </si>
  <si>
    <t>FINANCIAL OVERVIEW</t>
  </si>
  <si>
    <t>STUDENT STUDIES 
(SMS)</t>
  </si>
  <si>
    <t>STAFF TEACHING
(STA)</t>
  </si>
  <si>
    <t>STAFF TRAINING
(STT)</t>
  </si>
  <si>
    <t>ORGANISATIONAL
SUPPORT</t>
  </si>
  <si>
    <t>Mobility
numbers</t>
  </si>
  <si>
    <t>Total
mobility
numbers</t>
  </si>
  <si>
    <t>Awarded mobility outputs + grant</t>
  </si>
  <si>
    <t>Realised mobility outputs and grant spent</t>
  </si>
  <si>
    <t>Planned mobility outputs and grant use</t>
  </si>
  <si>
    <t>Total Realised and planned mobilities</t>
  </si>
  <si>
    <t>Balance</t>
  </si>
  <si>
    <t>Prefinancing received from NA</t>
  </si>
  <si>
    <t>Signature:</t>
  </si>
  <si>
    <t>Name/Position:</t>
  </si>
  <si>
    <t>Place and Date:</t>
  </si>
  <si>
    <r>
      <t>TOTAL
GRANT
(</t>
    </r>
    <r>
      <rPr>
        <b/>
        <sz val="11"/>
        <rFont val="Calibri"/>
        <family val="2"/>
        <charset val="161"/>
      </rPr>
      <t>€)</t>
    </r>
  </si>
  <si>
    <r>
      <t>Amount
(</t>
    </r>
    <r>
      <rPr>
        <b/>
        <sz val="11"/>
        <rFont val="Calibri"/>
        <family val="2"/>
        <charset val="161"/>
      </rPr>
      <t>€)</t>
    </r>
  </si>
  <si>
    <t>INTERIM REPORT - KA107 - HIGHER EDUCATION 2015</t>
  </si>
  <si>
    <t>AWARDED BUDGET - KA107</t>
  </si>
  <si>
    <t>PLANNED MOBILITIES</t>
  </si>
  <si>
    <t>AS 
APPROVED
(YES/NO)</t>
  </si>
  <si>
    <t xml:space="preserve">REALISED MOBILITIES - KA107  
</t>
  </si>
  <si>
    <t xml:space="preserve">Total number of days for all staff </t>
  </si>
  <si>
    <t xml:space="preserve">Total number of months for all students </t>
  </si>
  <si>
    <t>Extra number of days for all students</t>
  </si>
  <si>
    <t xml:space="preserve">Total number of months 
for all students </t>
  </si>
  <si>
    <t>KA 107</t>
  </si>
  <si>
    <t>Awarded Budget</t>
  </si>
  <si>
    <t>Field name</t>
  </si>
  <si>
    <t>Data definition</t>
  </si>
  <si>
    <t xml:space="preserve">Realised Mobilities  as approved (yes/no) </t>
  </si>
  <si>
    <t>Budget as it was originally awarded</t>
  </si>
  <si>
    <t xml:space="preserve">Realised Mobilities </t>
  </si>
  <si>
    <t>No entry when black cells. Use the drop-down list to complete the yellow cells of the table.</t>
  </si>
  <si>
    <t xml:space="preserve">Black cells </t>
  </si>
  <si>
    <t>Total number of days for all staff/students</t>
  </si>
  <si>
    <t>Example: 2 participants x 5 months/days per participant = in total 10 months/days (all)</t>
  </si>
  <si>
    <t>EXPECTED MOBILITIES - KA107</t>
  </si>
  <si>
    <t>Expected Mobilities</t>
  </si>
  <si>
    <t>Please enter YES in the yellow column if the mobility has been realised as  approved and NO if the mobility has not been realised as approved i.e. with changes in the activity type, duration of mobility or destination within the same budget envelope</t>
  </si>
  <si>
    <t xml:space="preserve"> Mobilities that have been already finalised, current students not yet completed mobility, students have already been selected and awarded the grant but not yet in mobility</t>
  </si>
  <si>
    <t xml:space="preserve">Students/staff on reserve list, also lists of students/staff expressing interest - not yet selected </t>
  </si>
  <si>
    <t>TOTAL AMOUNT OF 
EXPECTED MOBILITIES</t>
  </si>
  <si>
    <t>Percentage of prefinancing spent</t>
  </si>
  <si>
    <r>
      <rPr>
        <b/>
        <u/>
        <sz val="12"/>
        <rFont val="Calibri"/>
        <family val="2"/>
      </rPr>
      <t>Important Notes for the submission of the Interim Report:</t>
    </r>
    <r>
      <rPr>
        <sz val="12"/>
        <rFont val="Calibri"/>
        <family val="2"/>
      </rPr>
      <t xml:space="preserve"> </t>
    </r>
  </si>
  <si>
    <t xml:space="preserve"> -  The summary table of the Interim report will be signed and stamped by the person authorised to sign and then will be scanned and sent via e-mail
  -  All tables of the interim report will be also sent electronically via e-mail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</si>
</sst>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_€"/>
    <numFmt numFmtId="165" formatCode="_-* #,##0.00\ [$€-1]_-;\-* #,##0.00\ [$€-1]_-;_-* &quot;-&quot;??\ [$€-1]_-;_-@_-"/>
  </numFmts>
  <fonts count="39">
    <font>
      <sz val="11"/>
      <name val="Calibri"/>
    </font>
    <font>
      <sz val="11"/>
      <color theme="1"/>
      <name val="Calibri"/>
      <family val="2"/>
      <charset val="161"/>
      <scheme val="minor"/>
    </font>
    <font>
      <sz val="11"/>
      <name val="Calibri"/>
      <family val="2"/>
      <charset val="161"/>
    </font>
    <font>
      <b/>
      <u/>
      <sz val="11"/>
      <color theme="1"/>
      <name val="Calibri"/>
      <family val="2"/>
      <charset val="161"/>
      <scheme val="minor"/>
    </font>
    <font>
      <sz val="9"/>
      <name val="Calibri"/>
      <family val="2"/>
      <charset val="161"/>
    </font>
    <font>
      <b/>
      <sz val="11"/>
      <name val="Calibri"/>
      <family val="2"/>
      <charset val="161"/>
    </font>
    <font>
      <b/>
      <sz val="14"/>
      <name val="Calibri"/>
      <family val="2"/>
      <charset val="161"/>
    </font>
    <font>
      <b/>
      <sz val="12"/>
      <name val="Calibri"/>
      <family val="2"/>
      <charset val="161"/>
    </font>
    <font>
      <sz val="11"/>
      <color rgb="FFFF0000"/>
      <name val="Calibri"/>
      <family val="2"/>
      <charset val="161"/>
    </font>
    <font>
      <b/>
      <sz val="11"/>
      <color rgb="FFFF0000"/>
      <name val="Calibri"/>
      <family val="2"/>
      <charset val="161"/>
    </font>
    <font>
      <sz val="11"/>
      <color rgb="FFFF0000"/>
      <name val="Calibri"/>
      <family val="2"/>
    </font>
    <font>
      <b/>
      <sz val="11"/>
      <color theme="1"/>
      <name val="Calibri"/>
      <family val="2"/>
      <charset val="161"/>
      <scheme val="minor"/>
    </font>
    <font>
      <sz val="11"/>
      <name val="Calibri"/>
      <family val="2"/>
      <charset val="161"/>
    </font>
    <font>
      <b/>
      <sz val="11"/>
      <color theme="3"/>
      <name val="Calibri"/>
      <family val="2"/>
      <charset val="161"/>
    </font>
    <font>
      <b/>
      <u/>
      <sz val="11"/>
      <color theme="3"/>
      <name val="Calibri"/>
      <family val="2"/>
      <charset val="161"/>
    </font>
    <font>
      <sz val="11"/>
      <color theme="3"/>
      <name val="Calibri"/>
      <family val="2"/>
      <charset val="161"/>
    </font>
    <font>
      <b/>
      <u/>
      <sz val="11"/>
      <color rgb="FFFF0000"/>
      <name val="Calibri"/>
      <family val="2"/>
      <charset val="161"/>
    </font>
    <font>
      <b/>
      <sz val="11"/>
      <color theme="4" tint="-0.499984740745262"/>
      <name val="Calibri"/>
      <family val="2"/>
      <charset val="161"/>
    </font>
    <font>
      <sz val="11"/>
      <color theme="4" tint="-0.499984740745262"/>
      <name val="Calibri"/>
      <family val="2"/>
      <charset val="161"/>
    </font>
    <font>
      <b/>
      <sz val="18"/>
      <name val="Calibri"/>
      <family val="2"/>
      <charset val="161"/>
    </font>
    <font>
      <sz val="11"/>
      <color theme="3" tint="-0.249977111117893"/>
      <name val="Calibri"/>
      <family val="2"/>
      <charset val="161"/>
    </font>
    <font>
      <b/>
      <sz val="11"/>
      <color theme="3" tint="-0.249977111117893"/>
      <name val="Calibri"/>
      <family val="2"/>
      <charset val="161"/>
    </font>
    <font>
      <b/>
      <sz val="9"/>
      <name val="Calibri"/>
      <family val="2"/>
      <charset val="161"/>
    </font>
    <font>
      <b/>
      <sz val="16"/>
      <name val="Calibri"/>
      <family val="2"/>
      <charset val="161"/>
    </font>
    <font>
      <b/>
      <sz val="16"/>
      <color theme="1"/>
      <name val="Calibri"/>
      <family val="2"/>
      <charset val="161"/>
      <scheme val="minor"/>
    </font>
    <font>
      <b/>
      <sz val="12"/>
      <color theme="1"/>
      <name val="Calibri"/>
      <family val="2"/>
      <charset val="161"/>
      <scheme val="minor"/>
    </font>
    <font>
      <b/>
      <sz val="12"/>
      <color theme="1"/>
      <name val="Calibri"/>
      <family val="2"/>
      <charset val="238"/>
      <scheme val="minor"/>
    </font>
    <font>
      <b/>
      <sz val="11"/>
      <name val="Calibri"/>
      <family val="2"/>
      <charset val="161"/>
      <scheme val="minor"/>
    </font>
    <font>
      <sz val="10"/>
      <color theme="1"/>
      <name val="Calibri"/>
      <family val="2"/>
      <charset val="238"/>
      <scheme val="minor"/>
    </font>
    <font>
      <b/>
      <sz val="20"/>
      <name val="Calibri"/>
      <family val="2"/>
      <charset val="161"/>
    </font>
    <font>
      <b/>
      <sz val="26"/>
      <color rgb="FFFF0000"/>
      <name val="Calibri"/>
      <family val="2"/>
      <charset val="161"/>
    </font>
    <font>
      <b/>
      <sz val="12"/>
      <color rgb="FFFF0000"/>
      <name val="Calibri"/>
      <family val="2"/>
      <charset val="161"/>
    </font>
    <font>
      <b/>
      <sz val="14"/>
      <color rgb="FFFF0000"/>
      <name val="Calibri"/>
      <family val="2"/>
      <charset val="161"/>
    </font>
    <font>
      <b/>
      <sz val="14"/>
      <color rgb="FFFF0000"/>
      <name val="Calibri"/>
      <family val="2"/>
    </font>
    <font>
      <b/>
      <sz val="11"/>
      <name val="Calibri"/>
      <family val="2"/>
    </font>
    <font>
      <b/>
      <sz val="12"/>
      <name val="Calibri"/>
      <family val="2"/>
    </font>
    <font>
      <sz val="11"/>
      <name val="Calibri"/>
      <family val="2"/>
    </font>
    <font>
      <sz val="12"/>
      <name val="Calibri"/>
      <family val="2"/>
    </font>
    <font>
      <b/>
      <u/>
      <sz val="12"/>
      <name val="Calibri"/>
      <family val="2"/>
    </font>
  </fonts>
  <fills count="22">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8" tint="0.39997558519241921"/>
        <bgColor indexed="64"/>
      </patternFill>
    </fill>
    <fill>
      <patternFill patternType="solid">
        <fgColor rgb="FFFFFFCC"/>
        <bgColor indexed="64"/>
      </patternFill>
    </fill>
    <fill>
      <patternFill patternType="solid">
        <fgColor rgb="FFEAEAEA"/>
        <bgColor indexed="64"/>
      </patternFill>
    </fill>
    <fill>
      <patternFill patternType="solid">
        <fgColor theme="0" tint="-0.149998474074526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s>
  <cellStyleXfs count="2">
    <xf numFmtId="0" fontId="0" fillId="0" borderId="0"/>
    <xf numFmtId="9" fontId="12" fillId="0" borderId="0" applyFont="0" applyFill="0" applyBorder="0" applyAlignment="0" applyProtection="0"/>
  </cellStyleXfs>
  <cellXfs count="612">
    <xf numFmtId="0" fontId="0" fillId="0" borderId="0" xfId="0"/>
    <xf numFmtId="0" fontId="0" fillId="0" borderId="0" xfId="0" applyAlignment="1">
      <alignment vertical="center"/>
    </xf>
    <xf numFmtId="0" fontId="0" fillId="0" borderId="0" xfId="0" applyAlignment="1">
      <alignment horizontal="center"/>
    </xf>
    <xf numFmtId="0" fontId="0" fillId="0" borderId="1" xfId="0" applyFont="1" applyBorder="1" applyAlignment="1"/>
    <xf numFmtId="0" fontId="3" fillId="0" borderId="1" xfId="0" applyFont="1" applyBorder="1" applyAlignment="1"/>
    <xf numFmtId="0" fontId="3" fillId="0" borderId="1" xfId="0" applyFont="1" applyBorder="1" applyAlignment="1">
      <alignment horizontal="center"/>
    </xf>
    <xf numFmtId="0" fontId="0" fillId="0" borderId="1" xfId="0" applyBorder="1" applyAlignment="1">
      <alignment horizontal="center"/>
    </xf>
    <xf numFmtId="0" fontId="5" fillId="0" borderId="0" xfId="0" applyFont="1"/>
    <xf numFmtId="0" fontId="5" fillId="0" borderId="0" xfId="0" applyFont="1" applyAlignment="1">
      <alignment horizontal="center" vertical="center"/>
    </xf>
    <xf numFmtId="0" fontId="0" fillId="0" borderId="0" xfId="0" applyBorder="1" applyAlignment="1">
      <alignment horizontal="center"/>
    </xf>
    <xf numFmtId="0" fontId="2" fillId="0" borderId="1" xfId="0" applyFont="1" applyBorder="1" applyAlignment="1">
      <alignment horizontal="center"/>
    </xf>
    <xf numFmtId="0" fontId="0" fillId="0" borderId="1" xfId="0" applyBorder="1" applyAlignment="1">
      <alignment horizontal="center"/>
    </xf>
    <xf numFmtId="0" fontId="2" fillId="0" borderId="19" xfId="0" applyFont="1" applyBorder="1" applyAlignment="1">
      <alignment horizontal="center"/>
    </xf>
    <xf numFmtId="0" fontId="0" fillId="0" borderId="10" xfId="0" applyBorder="1"/>
    <xf numFmtId="0" fontId="6" fillId="0" borderId="0" xfId="0" applyFont="1" applyAlignment="1">
      <alignment horizontal="center"/>
    </xf>
    <xf numFmtId="0" fontId="0" fillId="0" borderId="0" xfId="0" applyBorder="1"/>
    <xf numFmtId="0" fontId="6" fillId="0" borderId="0" xfId="0" applyFont="1" applyAlignment="1">
      <alignment horizontal="center"/>
    </xf>
    <xf numFmtId="0" fontId="8" fillId="4" borderId="1" xfId="0" applyFont="1" applyFill="1" applyBorder="1" applyAlignment="1">
      <alignment horizontal="center"/>
    </xf>
    <xf numFmtId="0" fontId="8" fillId="3" borderId="1" xfId="0" applyFont="1" applyFill="1" applyBorder="1" applyAlignment="1">
      <alignment horizontal="center"/>
    </xf>
    <xf numFmtId="0" fontId="5" fillId="0" borderId="1" xfId="0" applyFont="1" applyBorder="1" applyAlignment="1">
      <alignment horizontal="center"/>
    </xf>
    <xf numFmtId="0" fontId="10" fillId="0" borderId="0" xfId="0" applyFont="1"/>
    <xf numFmtId="0" fontId="0" fillId="5" borderId="0" xfId="0" applyFill="1"/>
    <xf numFmtId="0" fontId="10" fillId="5" borderId="0" xfId="0" applyFont="1" applyFill="1"/>
    <xf numFmtId="0" fontId="0" fillId="0" borderId="1" xfId="0" applyBorder="1"/>
    <xf numFmtId="0" fontId="0" fillId="0" borderId="1" xfId="0" applyBorder="1" applyAlignment="1">
      <alignment vertical="center" wrapText="1"/>
    </xf>
    <xf numFmtId="0" fontId="0" fillId="0" borderId="1" xfId="0" applyFill="1" applyBorder="1"/>
    <xf numFmtId="0" fontId="0" fillId="0" borderId="10" xfId="0" applyFill="1" applyBorder="1"/>
    <xf numFmtId="0" fontId="0" fillId="0" borderId="10" xfId="0" applyBorder="1" applyAlignment="1">
      <alignment vertical="center" wrapText="1"/>
    </xf>
    <xf numFmtId="0" fontId="0" fillId="0" borderId="1" xfId="0" applyFill="1" applyBorder="1" applyAlignment="1">
      <alignment vertical="center" wrapText="1"/>
    </xf>
    <xf numFmtId="0" fontId="11" fillId="0" borderId="0" xfId="0" applyFont="1"/>
    <xf numFmtId="0" fontId="2" fillId="3" borderId="2" xfId="0" applyFont="1" applyFill="1" applyBorder="1" applyAlignment="1">
      <alignment horizontal="center"/>
    </xf>
    <xf numFmtId="0" fontId="5" fillId="8" borderId="52" xfId="0" applyFont="1" applyFill="1" applyBorder="1" applyAlignment="1">
      <alignment horizontal="center"/>
    </xf>
    <xf numFmtId="0" fontId="5" fillId="6" borderId="52" xfId="0" applyFont="1" applyFill="1" applyBorder="1" applyAlignment="1">
      <alignment horizontal="center"/>
    </xf>
    <xf numFmtId="0" fontId="5" fillId="3" borderId="50" xfId="0" applyFont="1" applyFill="1" applyBorder="1" applyAlignment="1">
      <alignment horizontal="center"/>
    </xf>
    <xf numFmtId="0" fontId="5" fillId="0" borderId="13" xfId="0" applyFont="1" applyBorder="1" applyAlignment="1" applyProtection="1">
      <protection locked="0"/>
    </xf>
    <xf numFmtId="0" fontId="5" fillId="0" borderId="0" xfId="0" applyFont="1" applyAlignment="1">
      <alignment horizontal="center"/>
    </xf>
    <xf numFmtId="0" fontId="2" fillId="0" borderId="1" xfId="0" applyFont="1" applyBorder="1" applyAlignment="1">
      <alignment vertical="center" wrapText="1"/>
    </xf>
    <xf numFmtId="0" fontId="0" fillId="0" borderId="19" xfId="0" applyBorder="1" applyAlignment="1">
      <alignment horizontal="center"/>
    </xf>
    <xf numFmtId="0" fontId="15" fillId="10" borderId="2" xfId="0" applyFont="1" applyFill="1" applyBorder="1" applyAlignment="1">
      <alignment horizontal="center"/>
    </xf>
    <xf numFmtId="0" fontId="13" fillId="10" borderId="50" xfId="0" applyFont="1" applyFill="1" applyBorder="1" applyAlignment="1">
      <alignment horizontal="center"/>
    </xf>
    <xf numFmtId="0" fontId="19" fillId="0" borderId="0" xfId="0" applyFont="1"/>
    <xf numFmtId="0" fontId="9" fillId="3" borderId="1" xfId="0" applyFont="1" applyFill="1" applyBorder="1" applyAlignment="1">
      <alignment horizontal="center" vertical="top"/>
    </xf>
    <xf numFmtId="0" fontId="17" fillId="4" borderId="1" xfId="0" applyFont="1" applyFill="1" applyBorder="1" applyAlignment="1">
      <alignment horizontal="center" vertical="center"/>
    </xf>
    <xf numFmtId="0" fontId="17" fillId="3" borderId="1" xfId="0" applyFont="1" applyFill="1" applyBorder="1" applyAlignment="1">
      <alignment horizontal="center" vertical="center"/>
    </xf>
    <xf numFmtId="0" fontId="5" fillId="0" borderId="45" xfId="0" applyFont="1" applyBorder="1" applyAlignment="1">
      <alignment horizontal="center" vertical="center"/>
    </xf>
    <xf numFmtId="0" fontId="21" fillId="3" borderId="1" xfId="0" applyFont="1" applyFill="1" applyBorder="1" applyAlignment="1">
      <alignment horizontal="center" vertical="top"/>
    </xf>
    <xf numFmtId="0" fontId="20" fillId="3" borderId="1" xfId="0" applyFont="1" applyFill="1" applyBorder="1" applyAlignment="1">
      <alignment horizontal="center"/>
    </xf>
    <xf numFmtId="0" fontId="18" fillId="4" borderId="1" xfId="0" applyFont="1" applyFill="1" applyBorder="1" applyAlignment="1">
      <alignment horizontal="center"/>
    </xf>
    <xf numFmtId="0" fontId="9" fillId="4" borderId="1" xfId="0" applyFont="1" applyFill="1" applyBorder="1" applyAlignment="1">
      <alignment horizontal="center" vertical="center"/>
    </xf>
    <xf numFmtId="0" fontId="18" fillId="3" borderId="1" xfId="0" applyFont="1" applyFill="1" applyBorder="1" applyAlignment="1">
      <alignment horizontal="center"/>
    </xf>
    <xf numFmtId="0" fontId="9" fillId="3" borderId="1" xfId="0" applyFont="1" applyFill="1" applyBorder="1" applyAlignment="1">
      <alignment horizontal="center" vertical="center"/>
    </xf>
    <xf numFmtId="0" fontId="20" fillId="3" borderId="19" xfId="0" applyFont="1" applyFill="1" applyBorder="1" applyAlignment="1">
      <alignment horizontal="center" vertical="center"/>
    </xf>
    <xf numFmtId="0" fontId="8" fillId="3" borderId="19" xfId="0" applyFont="1" applyFill="1" applyBorder="1" applyAlignment="1">
      <alignment horizontal="center" vertical="center"/>
    </xf>
    <xf numFmtId="0" fontId="5" fillId="0" borderId="33" xfId="0" applyFont="1" applyBorder="1" applyAlignment="1">
      <alignment horizontal="center" vertical="center"/>
    </xf>
    <xf numFmtId="0" fontId="5" fillId="0" borderId="22" xfId="0" applyFont="1" applyBorder="1" applyAlignment="1">
      <alignment horizontal="center" vertical="center"/>
    </xf>
    <xf numFmtId="0" fontId="0" fillId="0" borderId="20" xfId="0" applyBorder="1"/>
    <xf numFmtId="0" fontId="0" fillId="0" borderId="43" xfId="0" applyBorder="1" applyAlignment="1">
      <alignment horizontal="center"/>
    </xf>
    <xf numFmtId="0" fontId="20" fillId="3" borderId="2" xfId="0" applyFont="1" applyFill="1" applyBorder="1" applyAlignment="1">
      <alignment horizontal="center" vertical="center"/>
    </xf>
    <xf numFmtId="0" fontId="8" fillId="3" borderId="2" xfId="0" applyFont="1" applyFill="1" applyBorder="1" applyAlignment="1">
      <alignment horizontal="center" vertical="center"/>
    </xf>
    <xf numFmtId="0" fontId="0" fillId="0" borderId="18" xfId="0" applyBorder="1"/>
    <xf numFmtId="0" fontId="15" fillId="11" borderId="2" xfId="0" applyFont="1" applyFill="1" applyBorder="1" applyAlignment="1">
      <alignment horizontal="center"/>
    </xf>
    <xf numFmtId="0" fontId="5" fillId="11" borderId="1" xfId="0" applyFont="1" applyFill="1" applyBorder="1" applyAlignment="1">
      <alignment vertical="center"/>
    </xf>
    <xf numFmtId="0" fontId="5" fillId="3" borderId="1" xfId="0" applyFont="1" applyFill="1" applyBorder="1" applyAlignment="1">
      <alignment vertical="center"/>
    </xf>
    <xf numFmtId="0" fontId="15" fillId="3" borderId="2" xfId="0" applyFont="1" applyFill="1" applyBorder="1" applyAlignment="1">
      <alignment horizontal="center"/>
    </xf>
    <xf numFmtId="0" fontId="13" fillId="3" borderId="50" xfId="0" applyFont="1" applyFill="1" applyBorder="1" applyAlignment="1">
      <alignment horizontal="center"/>
    </xf>
    <xf numFmtId="0" fontId="5" fillId="12" borderId="1" xfId="0" applyFont="1" applyFill="1" applyBorder="1" applyAlignment="1">
      <alignment vertical="center"/>
    </xf>
    <xf numFmtId="0" fontId="15" fillId="12" borderId="2" xfId="0" applyFont="1" applyFill="1" applyBorder="1" applyAlignment="1">
      <alignment horizontal="center"/>
    </xf>
    <xf numFmtId="0" fontId="13" fillId="12" borderId="50" xfId="0" applyFont="1" applyFill="1" applyBorder="1" applyAlignment="1">
      <alignment horizontal="center"/>
    </xf>
    <xf numFmtId="0" fontId="13" fillId="11" borderId="50" xfId="0" applyFont="1" applyFill="1" applyBorder="1" applyAlignment="1">
      <alignment horizontal="center"/>
    </xf>
    <xf numFmtId="0" fontId="5" fillId="13" borderId="1" xfId="0" applyFont="1" applyFill="1" applyBorder="1" applyAlignment="1">
      <alignment vertical="center"/>
    </xf>
    <xf numFmtId="0" fontId="15" fillId="13" borderId="2" xfId="0" applyFont="1" applyFill="1" applyBorder="1" applyAlignment="1">
      <alignment horizontal="center"/>
    </xf>
    <xf numFmtId="0" fontId="13" fillId="13" borderId="50" xfId="0" applyFont="1" applyFill="1" applyBorder="1" applyAlignment="1">
      <alignment horizontal="center"/>
    </xf>
    <xf numFmtId="0" fontId="5" fillId="14" borderId="1" xfId="0" applyFont="1" applyFill="1" applyBorder="1" applyAlignment="1">
      <alignment vertical="center"/>
    </xf>
    <xf numFmtId="0" fontId="15" fillId="14" borderId="2" xfId="0" applyFont="1" applyFill="1" applyBorder="1" applyAlignment="1">
      <alignment horizontal="center"/>
    </xf>
    <xf numFmtId="0" fontId="13" fillId="14" borderId="50" xfId="0" applyFont="1" applyFill="1" applyBorder="1" applyAlignment="1">
      <alignment horizontal="center"/>
    </xf>
    <xf numFmtId="0" fontId="5" fillId="0" borderId="36" xfId="0" applyFont="1" applyBorder="1" applyAlignment="1">
      <alignment horizontal="center" vertical="center" wrapText="1"/>
    </xf>
    <xf numFmtId="0" fontId="5" fillId="15" borderId="1" xfId="0" applyFont="1" applyFill="1" applyBorder="1" applyAlignment="1">
      <alignment vertical="center"/>
    </xf>
    <xf numFmtId="0" fontId="15" fillId="15" borderId="2" xfId="0" applyFont="1" applyFill="1" applyBorder="1" applyAlignment="1">
      <alignment horizontal="center"/>
    </xf>
    <xf numFmtId="0" fontId="13" fillId="15" borderId="50" xfId="0" applyFont="1" applyFill="1" applyBorder="1" applyAlignment="1">
      <alignment horizontal="center"/>
    </xf>
    <xf numFmtId="0" fontId="15" fillId="15" borderId="5" xfId="0" applyFont="1" applyFill="1" applyBorder="1" applyAlignment="1">
      <alignment horizontal="center"/>
    </xf>
    <xf numFmtId="0" fontId="13" fillId="15" borderId="12" xfId="0" applyFont="1" applyFill="1" applyBorder="1" applyAlignment="1">
      <alignment horizontal="center"/>
    </xf>
    <xf numFmtId="0" fontId="15" fillId="15" borderId="50" xfId="0" applyFont="1" applyFill="1" applyBorder="1" applyAlignment="1">
      <alignment horizontal="center"/>
    </xf>
    <xf numFmtId="0" fontId="13" fillId="15" borderId="53" xfId="0" applyFont="1" applyFill="1" applyBorder="1" applyAlignment="1">
      <alignment horizontal="center"/>
    </xf>
    <xf numFmtId="0" fontId="5" fillId="16" borderId="1" xfId="0" applyFont="1" applyFill="1" applyBorder="1" applyAlignment="1">
      <alignment vertical="center"/>
    </xf>
    <xf numFmtId="0" fontId="15" fillId="16" borderId="2" xfId="0" applyFont="1" applyFill="1" applyBorder="1" applyAlignment="1">
      <alignment horizontal="center"/>
    </xf>
    <xf numFmtId="0" fontId="15" fillId="16" borderId="5" xfId="0" applyFont="1" applyFill="1" applyBorder="1" applyAlignment="1">
      <alignment horizontal="center"/>
    </xf>
    <xf numFmtId="0" fontId="13" fillId="16" borderId="12" xfId="0" applyFont="1" applyFill="1" applyBorder="1" applyAlignment="1">
      <alignment horizontal="center"/>
    </xf>
    <xf numFmtId="0" fontId="15" fillId="16" borderId="50" xfId="0" applyFont="1" applyFill="1" applyBorder="1" applyAlignment="1">
      <alignment horizontal="center"/>
    </xf>
    <xf numFmtId="0" fontId="13" fillId="16" borderId="50" xfId="0" applyFont="1" applyFill="1" applyBorder="1" applyAlignment="1">
      <alignment horizontal="center"/>
    </xf>
    <xf numFmtId="0" fontId="13" fillId="16" borderId="53" xfId="0" applyFont="1" applyFill="1" applyBorder="1" applyAlignment="1">
      <alignment horizontal="center"/>
    </xf>
    <xf numFmtId="0" fontId="5" fillId="10" borderId="1" xfId="0" applyFont="1" applyFill="1" applyBorder="1" applyAlignment="1">
      <alignment vertical="center"/>
    </xf>
    <xf numFmtId="0" fontId="15" fillId="10" borderId="5" xfId="0" applyFont="1" applyFill="1" applyBorder="1" applyAlignment="1">
      <alignment horizontal="center"/>
    </xf>
    <xf numFmtId="0" fontId="13" fillId="10" borderId="12" xfId="0" applyFont="1" applyFill="1" applyBorder="1" applyAlignment="1">
      <alignment horizontal="center"/>
    </xf>
    <xf numFmtId="0" fontId="15" fillId="10" borderId="50" xfId="0" applyFont="1" applyFill="1" applyBorder="1" applyAlignment="1">
      <alignment horizontal="center"/>
    </xf>
    <xf numFmtId="0" fontId="13" fillId="10" borderId="53" xfId="0" applyFont="1" applyFill="1" applyBorder="1" applyAlignment="1">
      <alignment horizontal="center"/>
    </xf>
    <xf numFmtId="0" fontId="5" fillId="17" borderId="1" xfId="0" applyFont="1" applyFill="1" applyBorder="1" applyAlignment="1">
      <alignment vertical="center"/>
    </xf>
    <xf numFmtId="0" fontId="15" fillId="17" borderId="2" xfId="0" applyFont="1" applyFill="1" applyBorder="1" applyAlignment="1">
      <alignment horizontal="center"/>
    </xf>
    <xf numFmtId="0" fontId="15" fillId="17" borderId="5" xfId="0" applyFont="1" applyFill="1" applyBorder="1" applyAlignment="1">
      <alignment horizontal="center"/>
    </xf>
    <xf numFmtId="0" fontId="13" fillId="17" borderId="12" xfId="0" applyFont="1" applyFill="1" applyBorder="1" applyAlignment="1">
      <alignment horizontal="center"/>
    </xf>
    <xf numFmtId="0" fontId="15" fillId="17" borderId="50" xfId="0" applyFont="1" applyFill="1" applyBorder="1" applyAlignment="1">
      <alignment horizontal="center"/>
    </xf>
    <xf numFmtId="0" fontId="13" fillId="17" borderId="50" xfId="0" applyFont="1" applyFill="1" applyBorder="1" applyAlignment="1">
      <alignment horizontal="center"/>
    </xf>
    <xf numFmtId="0" fontId="15" fillId="18" borderId="2" xfId="0" applyFont="1" applyFill="1" applyBorder="1" applyAlignment="1">
      <alignment horizontal="center"/>
    </xf>
    <xf numFmtId="0" fontId="15" fillId="18" borderId="5" xfId="0" applyFont="1" applyFill="1" applyBorder="1" applyAlignment="1">
      <alignment horizontal="center"/>
    </xf>
    <xf numFmtId="0" fontId="15" fillId="18" borderId="50" xfId="0" applyFont="1" applyFill="1" applyBorder="1" applyAlignment="1">
      <alignment horizontal="center"/>
    </xf>
    <xf numFmtId="0" fontId="13" fillId="18" borderId="50" xfId="0" applyFont="1" applyFill="1" applyBorder="1" applyAlignment="1">
      <alignment horizontal="center"/>
    </xf>
    <xf numFmtId="0" fontId="5" fillId="5" borderId="1" xfId="0" applyFont="1" applyFill="1" applyBorder="1" applyAlignment="1">
      <alignment horizontal="center" vertical="center"/>
    </xf>
    <xf numFmtId="0" fontId="5" fillId="0" borderId="3" xfId="0" applyFont="1" applyBorder="1" applyAlignment="1">
      <alignment horizontal="center"/>
    </xf>
    <xf numFmtId="0" fontId="5" fillId="5" borderId="3" xfId="0" applyFont="1" applyFill="1" applyBorder="1" applyAlignment="1">
      <alignment horizontal="center" vertical="center"/>
    </xf>
    <xf numFmtId="0" fontId="20"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20" fillId="3" borderId="18" xfId="0" applyFont="1" applyFill="1" applyBorder="1"/>
    <xf numFmtId="0" fontId="8" fillId="8" borderId="18" xfId="0" applyFont="1" applyFill="1" applyBorder="1"/>
    <xf numFmtId="0" fontId="8" fillId="8" borderId="1" xfId="0" applyFont="1" applyFill="1" applyBorder="1" applyAlignment="1">
      <alignment horizontal="center"/>
    </xf>
    <xf numFmtId="9" fontId="5" fillId="0" borderId="19" xfId="1" applyFont="1" applyBorder="1" applyAlignment="1">
      <alignment horizontal="center"/>
    </xf>
    <xf numFmtId="0" fontId="5" fillId="0" borderId="22" xfId="0" applyFont="1" applyBorder="1" applyAlignment="1">
      <alignment horizontal="center"/>
    </xf>
    <xf numFmtId="9" fontId="5" fillId="0" borderId="45" xfId="1" applyFont="1" applyBorder="1" applyAlignment="1">
      <alignment horizontal="center"/>
    </xf>
    <xf numFmtId="0" fontId="5" fillId="0" borderId="18" xfId="0" applyFont="1" applyBorder="1" applyAlignment="1">
      <alignment horizontal="center"/>
    </xf>
    <xf numFmtId="0" fontId="5" fillId="0" borderId="33" xfId="0" applyFont="1" applyBorder="1" applyAlignment="1">
      <alignment horizontal="center"/>
    </xf>
    <xf numFmtId="0" fontId="5" fillId="0" borderId="17" xfId="0" applyFont="1" applyBorder="1" applyAlignment="1">
      <alignment horizontal="center" vertical="center"/>
    </xf>
    <xf numFmtId="0" fontId="15" fillId="12" borderId="22" xfId="0" applyFont="1" applyFill="1" applyBorder="1" applyAlignment="1">
      <alignment horizontal="center"/>
    </xf>
    <xf numFmtId="0" fontId="5" fillId="17" borderId="2" xfId="0" applyFont="1" applyFill="1" applyBorder="1" applyAlignment="1">
      <alignment vertical="center"/>
    </xf>
    <xf numFmtId="0" fontId="5" fillId="0" borderId="11" xfId="0" applyFont="1" applyBorder="1" applyAlignment="1">
      <alignment horizontal="center" vertical="center" wrapText="1"/>
    </xf>
    <xf numFmtId="0" fontId="5" fillId="0" borderId="3" xfId="0" applyFont="1" applyBorder="1" applyAlignment="1">
      <alignment horizontal="center"/>
    </xf>
    <xf numFmtId="0" fontId="5" fillId="0" borderId="36" xfId="0" applyFont="1" applyBorder="1" applyAlignment="1">
      <alignment horizontal="center" vertical="center" wrapText="1"/>
    </xf>
    <xf numFmtId="0" fontId="7" fillId="0" borderId="0" xfId="0" applyFont="1"/>
    <xf numFmtId="0" fontId="5" fillId="0" borderId="17" xfId="0" applyFont="1" applyBorder="1" applyAlignment="1">
      <alignment horizontal="center" vertical="center"/>
    </xf>
    <xf numFmtId="0" fontId="0" fillId="0" borderId="18" xfId="0" applyBorder="1" applyAlignment="1">
      <alignment horizontal="center"/>
    </xf>
    <xf numFmtId="0" fontId="5" fillId="0" borderId="19" xfId="0" applyFont="1" applyBorder="1" applyAlignment="1">
      <alignment horizontal="center"/>
    </xf>
    <xf numFmtId="0" fontId="0" fillId="0" borderId="2" xfId="0" applyBorder="1"/>
    <xf numFmtId="0" fontId="5" fillId="0" borderId="24" xfId="0" applyFont="1" applyBorder="1" applyAlignment="1">
      <alignment horizontal="center"/>
    </xf>
    <xf numFmtId="0" fontId="7" fillId="0" borderId="12" xfId="0" applyFont="1" applyBorder="1"/>
    <xf numFmtId="0" fontId="7" fillId="0" borderId="14" xfId="0" applyFont="1" applyBorder="1"/>
    <xf numFmtId="0" fontId="7" fillId="0" borderId="13" xfId="0" applyFont="1" applyBorder="1"/>
    <xf numFmtId="0" fontId="15" fillId="12" borderId="44" xfId="0" applyFont="1" applyFill="1" applyBorder="1" applyAlignment="1">
      <alignment horizontal="center"/>
    </xf>
    <xf numFmtId="0" fontId="2" fillId="0" borderId="1" xfId="0" applyFont="1" applyBorder="1"/>
    <xf numFmtId="0" fontId="2" fillId="0" borderId="0" xfId="0" applyFont="1"/>
    <xf numFmtId="0" fontId="2" fillId="0" borderId="3" xfId="0" applyFont="1" applyBorder="1" applyAlignment="1">
      <alignment horizont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2" fillId="0" borderId="18" xfId="0" applyFont="1" applyBorder="1" applyAlignment="1">
      <alignment horizontal="center"/>
    </xf>
    <xf numFmtId="0" fontId="20" fillId="3" borderId="49" xfId="0" applyFont="1" applyFill="1" applyBorder="1" applyAlignment="1">
      <alignment horizontal="center" vertical="center"/>
    </xf>
    <xf numFmtId="0" fontId="20" fillId="3" borderId="57" xfId="0" applyFont="1" applyFill="1" applyBorder="1" applyAlignment="1">
      <alignment horizontal="center" vertical="center"/>
    </xf>
    <xf numFmtId="0" fontId="21" fillId="3" borderId="16" xfId="0" applyFont="1" applyFill="1" applyBorder="1" applyAlignment="1">
      <alignment horizontal="center" vertical="top"/>
    </xf>
    <xf numFmtId="0" fontId="20" fillId="3" borderId="16" xfId="0" applyFont="1" applyFill="1" applyBorder="1" applyAlignment="1">
      <alignment horizontal="center"/>
    </xf>
    <xf numFmtId="0" fontId="20" fillId="3" borderId="16" xfId="0" applyFont="1" applyFill="1" applyBorder="1" applyAlignment="1">
      <alignment horizontal="center" vertical="center"/>
    </xf>
    <xf numFmtId="0" fontId="9" fillId="4" borderId="22" xfId="0" applyFont="1" applyFill="1" applyBorder="1" applyAlignment="1">
      <alignment horizontal="center" vertical="center"/>
    </xf>
    <xf numFmtId="0" fontId="8" fillId="4" borderId="22" xfId="0" applyFont="1" applyFill="1" applyBorder="1" applyAlignment="1">
      <alignment horizontal="center"/>
    </xf>
    <xf numFmtId="0" fontId="8" fillId="3" borderId="22" xfId="0" applyFont="1" applyFill="1" applyBorder="1" applyAlignment="1">
      <alignment horizontal="center" vertical="center"/>
    </xf>
    <xf numFmtId="0" fontId="17" fillId="3" borderId="16" xfId="0" applyFont="1" applyFill="1" applyBorder="1" applyAlignment="1">
      <alignment horizontal="center" vertical="center"/>
    </xf>
    <xf numFmtId="0" fontId="18" fillId="3" borderId="16" xfId="0" applyFont="1" applyFill="1" applyBorder="1" applyAlignment="1">
      <alignment horizont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8" xfId="0" applyFont="1" applyBorder="1" applyAlignment="1">
      <alignment horizontal="center" vertical="center" wrapText="1"/>
    </xf>
    <xf numFmtId="0" fontId="5" fillId="0" borderId="37" xfId="0" applyFont="1" applyBorder="1" applyAlignment="1">
      <alignment horizontal="center" vertical="center"/>
    </xf>
    <xf numFmtId="0" fontId="5" fillId="0" borderId="11" xfId="0" applyFont="1" applyBorder="1" applyAlignment="1">
      <alignment wrapText="1"/>
    </xf>
    <xf numFmtId="0" fontId="5" fillId="0" borderId="11" xfId="0" applyFont="1" applyBorder="1" applyAlignment="1">
      <alignment horizontal="center" vertical="top" wrapText="1"/>
    </xf>
    <xf numFmtId="0" fontId="5" fillId="0" borderId="61" xfId="0" applyFont="1" applyBorder="1" applyAlignment="1">
      <alignment horizontal="center" vertical="center" wrapText="1"/>
    </xf>
    <xf numFmtId="0" fontId="20" fillId="3" borderId="34" xfId="0" applyFont="1" applyFill="1" applyBorder="1" applyAlignment="1">
      <alignment horizontal="center" vertical="center"/>
    </xf>
    <xf numFmtId="0" fontId="8" fillId="3" borderId="23" xfId="0" applyFont="1" applyFill="1" applyBorder="1" applyAlignment="1">
      <alignment horizontal="center" vertical="center"/>
    </xf>
    <xf numFmtId="0" fontId="20" fillId="3" borderId="3" xfId="0" applyFont="1" applyFill="1" applyBorder="1"/>
    <xf numFmtId="0" fontId="8" fillId="8" borderId="3" xfId="0" applyFont="1" applyFill="1" applyBorder="1"/>
    <xf numFmtId="0" fontId="5" fillId="0" borderId="29" xfId="0" applyFont="1" applyBorder="1" applyAlignment="1">
      <alignment horizontal="center" vertical="center" wrapText="1"/>
    </xf>
    <xf numFmtId="0" fontId="5" fillId="0" borderId="31" xfId="0" applyFont="1" applyBorder="1" applyAlignment="1">
      <alignment horizontal="center" vertical="top" wrapText="1"/>
    </xf>
    <xf numFmtId="0" fontId="5" fillId="0" borderId="44" xfId="0" applyFont="1" applyBorder="1" applyAlignment="1">
      <alignment horizontal="center" vertical="center" wrapText="1"/>
    </xf>
    <xf numFmtId="0" fontId="0" fillId="0" borderId="3" xfId="0" applyBorder="1"/>
    <xf numFmtId="0" fontId="5" fillId="0" borderId="44" xfId="0" applyFont="1" applyBorder="1" applyAlignment="1">
      <alignment horizontal="center" vertical="center"/>
    </xf>
    <xf numFmtId="0" fontId="5" fillId="7" borderId="31" xfId="0" applyFont="1" applyFill="1" applyBorder="1" applyAlignment="1">
      <alignment horizontal="center" vertical="center" wrapText="1"/>
    </xf>
    <xf numFmtId="0" fontId="5" fillId="7" borderId="32" xfId="0" applyFont="1" applyFill="1" applyBorder="1" applyAlignment="1">
      <alignment horizontal="center" vertical="center" wrapText="1"/>
    </xf>
    <xf numFmtId="0" fontId="5" fillId="7" borderId="51" xfId="0" applyFont="1" applyFill="1" applyBorder="1" applyAlignment="1">
      <alignment horizontal="center" vertical="center"/>
    </xf>
    <xf numFmtId="0" fontId="5" fillId="7" borderId="52" xfId="0" applyFont="1" applyFill="1" applyBorder="1" applyAlignment="1">
      <alignment horizontal="center" vertical="center"/>
    </xf>
    <xf numFmtId="9" fontId="5" fillId="7" borderId="53" xfId="0" applyNumberFormat="1" applyFont="1" applyFill="1" applyBorder="1" applyAlignment="1">
      <alignment horizontal="center" vertical="center"/>
    </xf>
    <xf numFmtId="0" fontId="5" fillId="18" borderId="2" xfId="0" applyFont="1" applyFill="1" applyBorder="1" applyAlignment="1">
      <alignment horizontal="center" vertical="center"/>
    </xf>
    <xf numFmtId="0" fontId="5" fillId="6" borderId="11" xfId="0" applyFont="1" applyFill="1" applyBorder="1" applyAlignment="1">
      <alignment horizontal="center" vertical="center" textRotation="90" wrapText="1"/>
    </xf>
    <xf numFmtId="0" fontId="5" fillId="18" borderId="1" xfId="0" applyFont="1" applyFill="1" applyBorder="1" applyAlignment="1">
      <alignment horizontal="center" vertical="center"/>
    </xf>
    <xf numFmtId="0" fontId="5" fillId="0" borderId="1" xfId="0" applyFont="1" applyBorder="1" applyAlignment="1">
      <alignment horizontal="center" vertical="center"/>
    </xf>
    <xf numFmtId="0" fontId="23" fillId="0" borderId="0" xfId="0" applyFont="1"/>
    <xf numFmtId="0" fontId="5" fillId="0" borderId="1" xfId="0" applyFont="1" applyBorder="1" applyAlignment="1">
      <alignment vertical="center"/>
    </xf>
    <xf numFmtId="0" fontId="5" fillId="11" borderId="3" xfId="0" applyFont="1" applyFill="1" applyBorder="1" applyAlignment="1">
      <alignment vertical="center"/>
    </xf>
    <xf numFmtId="0" fontId="15" fillId="11" borderId="4" xfId="0" applyFont="1" applyFill="1" applyBorder="1" applyAlignment="1">
      <alignment horizontal="center"/>
    </xf>
    <xf numFmtId="0" fontId="13" fillId="11" borderId="13" xfId="0" applyFont="1" applyFill="1" applyBorder="1" applyAlignment="1">
      <alignment horizontal="center"/>
    </xf>
    <xf numFmtId="0" fontId="13" fillId="6" borderId="11" xfId="0" applyFont="1" applyFill="1" applyBorder="1" applyAlignment="1">
      <alignment vertical="center" textRotation="90" wrapText="1"/>
    </xf>
    <xf numFmtId="0" fontId="9" fillId="6" borderId="11" xfId="0" applyFont="1" applyFill="1" applyBorder="1" applyAlignment="1">
      <alignment vertical="center" textRotation="90" wrapText="1"/>
    </xf>
    <xf numFmtId="0" fontId="13" fillId="6" borderId="49"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2" fillId="19" borderId="1" xfId="0" applyFont="1" applyFill="1" applyBorder="1" applyProtection="1">
      <protection locked="0"/>
    </xf>
    <xf numFmtId="0" fontId="2" fillId="19" borderId="10" xfId="0" applyFont="1" applyFill="1" applyBorder="1" applyProtection="1">
      <protection locked="0"/>
    </xf>
    <xf numFmtId="0" fontId="2" fillId="19" borderId="1" xfId="0" applyFont="1" applyFill="1" applyBorder="1" applyAlignment="1" applyProtection="1">
      <alignment horizontal="center"/>
      <protection locked="0"/>
    </xf>
    <xf numFmtId="0" fontId="5" fillId="6" borderId="49" xfId="0" applyFont="1" applyFill="1" applyBorder="1" applyAlignment="1">
      <alignment horizontal="center" vertical="center" wrapText="1"/>
    </xf>
    <xf numFmtId="0" fontId="4" fillId="19" borderId="1" xfId="0" applyFont="1" applyFill="1" applyBorder="1" applyAlignment="1" applyProtection="1">
      <alignment horizontal="center"/>
      <protection locked="0"/>
    </xf>
    <xf numFmtId="0" fontId="4" fillId="19" borderId="10" xfId="0" applyFont="1" applyFill="1" applyBorder="1" applyAlignment="1" applyProtection="1">
      <alignment horizontal="center"/>
      <protection locked="0"/>
    </xf>
    <xf numFmtId="0" fontId="15" fillId="7" borderId="1" xfId="0" applyFont="1" applyFill="1" applyBorder="1" applyAlignment="1" applyProtection="1">
      <alignment horizontal="center"/>
    </xf>
    <xf numFmtId="0" fontId="8" fillId="7" borderId="1" xfId="0" applyFont="1" applyFill="1" applyBorder="1" applyAlignment="1" applyProtection="1">
      <alignment horizontal="center"/>
    </xf>
    <xf numFmtId="0" fontId="2" fillId="7" borderId="1" xfId="0" applyFont="1" applyFill="1" applyBorder="1" applyAlignment="1" applyProtection="1">
      <alignment horizontal="center"/>
    </xf>
    <xf numFmtId="0" fontId="2" fillId="4" borderId="1" xfId="0" applyFont="1" applyFill="1" applyBorder="1" applyAlignment="1" applyProtection="1">
      <alignment horizontal="center"/>
    </xf>
    <xf numFmtId="0" fontId="2" fillId="6" borderId="1" xfId="0" applyFont="1" applyFill="1" applyBorder="1" applyAlignment="1" applyProtection="1">
      <alignment horizontal="center"/>
    </xf>
    <xf numFmtId="0" fontId="13" fillId="7" borderId="52" xfId="0" applyFont="1" applyFill="1" applyBorder="1" applyAlignment="1" applyProtection="1">
      <alignment horizontal="center"/>
    </xf>
    <xf numFmtId="0" fontId="9" fillId="7" borderId="52" xfId="0" applyFont="1" applyFill="1" applyBorder="1" applyAlignment="1" applyProtection="1">
      <alignment horizontal="center"/>
    </xf>
    <xf numFmtId="0" fontId="5" fillId="7" borderId="52" xfId="0" applyFont="1" applyFill="1" applyBorder="1" applyAlignment="1" applyProtection="1">
      <alignment horizontal="center"/>
    </xf>
    <xf numFmtId="0" fontId="5" fillId="4" borderId="52" xfId="0" applyFont="1" applyFill="1" applyBorder="1" applyAlignment="1" applyProtection="1">
      <alignment horizontal="center"/>
    </xf>
    <xf numFmtId="0" fontId="5" fillId="6" borderId="52" xfId="0" applyFont="1" applyFill="1" applyBorder="1" applyAlignment="1" applyProtection="1">
      <alignment horizontal="center"/>
    </xf>
    <xf numFmtId="0" fontId="2" fillId="2" borderId="1" xfId="0" applyFont="1" applyFill="1" applyBorder="1" applyAlignment="1" applyProtection="1">
      <alignment horizontal="center"/>
    </xf>
    <xf numFmtId="0" fontId="2" fillId="3" borderId="1" xfId="0" applyFont="1" applyFill="1" applyBorder="1" applyAlignment="1" applyProtection="1">
      <alignment horizontal="center"/>
    </xf>
    <xf numFmtId="0" fontId="2" fillId="3" borderId="2" xfId="0" applyFont="1" applyFill="1" applyBorder="1" applyAlignment="1" applyProtection="1">
      <alignment horizontal="center"/>
    </xf>
    <xf numFmtId="0" fontId="2" fillId="3" borderId="19" xfId="0" applyFont="1" applyFill="1" applyBorder="1" applyAlignment="1" applyProtection="1">
      <alignment horizontal="center"/>
    </xf>
    <xf numFmtId="0" fontId="5" fillId="3" borderId="52" xfId="0" applyFont="1" applyFill="1" applyBorder="1" applyAlignment="1" applyProtection="1">
      <alignment horizontal="center"/>
    </xf>
    <xf numFmtId="0" fontId="5" fillId="3" borderId="50" xfId="0" applyFont="1" applyFill="1" applyBorder="1" applyAlignment="1" applyProtection="1">
      <alignment horizontal="center"/>
    </xf>
    <xf numFmtId="0" fontId="5" fillId="3" borderId="53" xfId="0" applyFont="1" applyFill="1" applyBorder="1" applyAlignment="1" applyProtection="1">
      <alignment horizontal="center"/>
    </xf>
    <xf numFmtId="0" fontId="2" fillId="2" borderId="1" xfId="0" applyFont="1" applyFill="1" applyBorder="1" applyProtection="1"/>
    <xf numFmtId="0" fontId="5" fillId="6" borderId="11" xfId="0" applyFont="1" applyFill="1" applyBorder="1" applyAlignment="1">
      <alignment vertical="center" textRotation="90" wrapText="1"/>
    </xf>
    <xf numFmtId="0" fontId="2" fillId="19" borderId="22" xfId="0" applyFont="1" applyFill="1" applyBorder="1" applyAlignment="1" applyProtection="1">
      <alignment horizontal="center"/>
      <protection locked="0"/>
    </xf>
    <xf numFmtId="0" fontId="2" fillId="19" borderId="49" xfId="0" applyFont="1" applyFill="1" applyBorder="1" applyAlignment="1" applyProtection="1">
      <alignment horizontal="center"/>
      <protection locked="0"/>
    </xf>
    <xf numFmtId="0" fontId="25" fillId="0" borderId="0" xfId="0" applyFont="1" applyAlignment="1">
      <alignment vertical="center"/>
    </xf>
    <xf numFmtId="0" fontId="25" fillId="5" borderId="0" xfId="0" applyFont="1" applyFill="1" applyBorder="1" applyAlignment="1">
      <alignment vertical="center"/>
    </xf>
    <xf numFmtId="0" fontId="0" fillId="0" borderId="0" xfId="0" applyFont="1"/>
    <xf numFmtId="0" fontId="11" fillId="0" borderId="0" xfId="0" applyFont="1" applyAlignment="1">
      <alignment vertical="center"/>
    </xf>
    <xf numFmtId="164" fontId="11" fillId="6" borderId="14" xfId="0" quotePrefix="1" applyNumberFormat="1" applyFont="1" applyFill="1" applyBorder="1" applyAlignment="1">
      <alignment vertical="center"/>
    </xf>
    <xf numFmtId="165" fontId="28" fillId="5" borderId="0" xfId="0" applyNumberFormat="1" applyFont="1" applyFill="1" applyBorder="1" applyAlignment="1">
      <alignment vertical="center"/>
    </xf>
    <xf numFmtId="164" fontId="11" fillId="6" borderId="53" xfId="0" applyNumberFormat="1" applyFont="1" applyFill="1" applyBorder="1" applyAlignment="1">
      <alignment horizontal="center" vertical="center"/>
    </xf>
    <xf numFmtId="1" fontId="11" fillId="6" borderId="51" xfId="0" applyNumberFormat="1" applyFont="1" applyFill="1" applyBorder="1" applyAlignment="1">
      <alignment horizontal="center" vertical="center"/>
    </xf>
    <xf numFmtId="39" fontId="11" fillId="6" borderId="53" xfId="0" applyNumberFormat="1" applyFont="1" applyFill="1" applyBorder="1" applyAlignment="1">
      <alignment horizontal="right" vertical="center"/>
    </xf>
    <xf numFmtId="0" fontId="11" fillId="0" borderId="0" xfId="0" applyFont="1" applyAlignment="1">
      <alignment horizontal="center"/>
    </xf>
    <xf numFmtId="0" fontId="1" fillId="6" borderId="13" xfId="0" applyFont="1" applyFill="1" applyBorder="1" applyAlignment="1">
      <alignment vertical="center"/>
    </xf>
    <xf numFmtId="0" fontId="11" fillId="6" borderId="13" xfId="0" applyFont="1" applyFill="1" applyBorder="1" applyAlignment="1">
      <alignment horizontal="right" vertical="center"/>
    </xf>
    <xf numFmtId="0" fontId="1" fillId="6" borderId="12" xfId="0" applyFont="1" applyFill="1" applyBorder="1" applyAlignment="1">
      <alignment vertical="center"/>
    </xf>
    <xf numFmtId="9" fontId="11" fillId="20" borderId="62" xfId="1" applyFont="1" applyFill="1" applyBorder="1" applyAlignment="1">
      <alignment vertical="center"/>
    </xf>
    <xf numFmtId="0" fontId="0" fillId="19" borderId="5" xfId="0" applyFont="1" applyFill="1" applyBorder="1"/>
    <xf numFmtId="0" fontId="0" fillId="19" borderId="6" xfId="0" applyFill="1" applyBorder="1" applyAlignment="1" applyProtection="1">
      <protection locked="0"/>
    </xf>
    <xf numFmtId="0" fontId="0" fillId="19" borderId="7" xfId="0" applyFill="1" applyBorder="1" applyAlignment="1" applyProtection="1">
      <protection locked="0"/>
    </xf>
    <xf numFmtId="0" fontId="0" fillId="19" borderId="8" xfId="0" applyFont="1" applyFill="1" applyBorder="1"/>
    <xf numFmtId="0" fontId="11" fillId="19" borderId="8" xfId="0" applyFont="1" applyFill="1" applyBorder="1" applyAlignment="1" applyProtection="1">
      <alignment vertical="center"/>
      <protection locked="0"/>
    </xf>
    <xf numFmtId="0" fontId="11" fillId="19" borderId="57" xfId="0" applyFont="1" applyFill="1" applyBorder="1" applyAlignment="1" applyProtection="1">
      <alignment vertical="center"/>
      <protection locked="0"/>
    </xf>
    <xf numFmtId="0" fontId="0" fillId="19" borderId="59" xfId="0" applyFill="1" applyBorder="1" applyAlignment="1" applyProtection="1">
      <alignment vertical="center"/>
      <protection locked="0"/>
    </xf>
    <xf numFmtId="0" fontId="0" fillId="19" borderId="61" xfId="0" applyFill="1" applyBorder="1" applyAlignment="1" applyProtection="1">
      <alignment vertical="center"/>
      <protection locked="0"/>
    </xf>
    <xf numFmtId="0" fontId="0" fillId="0" borderId="0" xfId="0" applyProtection="1"/>
    <xf numFmtId="0" fontId="23" fillId="0" borderId="0" xfId="0" applyFont="1" applyProtection="1"/>
    <xf numFmtId="0" fontId="0" fillId="0" borderId="0" xfId="0" applyAlignment="1" applyProtection="1">
      <alignment horizontal="center"/>
    </xf>
    <xf numFmtId="0" fontId="0" fillId="0" borderId="0" xfId="0" applyAlignment="1" applyProtection="1">
      <alignment vertical="center"/>
    </xf>
    <xf numFmtId="0" fontId="5" fillId="0" borderId="0" xfId="0" applyFont="1" applyAlignment="1" applyProtection="1">
      <alignment horizontal="center" vertical="center"/>
    </xf>
    <xf numFmtId="0" fontId="13" fillId="7" borderId="11" xfId="0" applyFont="1" applyFill="1" applyBorder="1" applyAlignment="1" applyProtection="1">
      <alignment vertical="center" textRotation="90" wrapText="1"/>
    </xf>
    <xf numFmtId="0" fontId="9" fillId="7" borderId="11" xfId="0" applyFont="1" applyFill="1" applyBorder="1" applyAlignment="1" applyProtection="1">
      <alignment vertical="center" textRotation="90" wrapText="1"/>
    </xf>
    <xf numFmtId="0" fontId="5" fillId="7" borderId="11" xfId="0" applyFont="1" applyFill="1" applyBorder="1" applyAlignment="1" applyProtection="1">
      <alignment vertical="center" textRotation="90" wrapText="1"/>
    </xf>
    <xf numFmtId="0" fontId="5" fillId="7" borderId="11" xfId="0" applyFont="1" applyFill="1" applyBorder="1" applyAlignment="1" applyProtection="1">
      <alignment horizontal="center" vertical="center" textRotation="90" wrapText="1"/>
    </xf>
    <xf numFmtId="0" fontId="13" fillId="7" borderId="49" xfId="0" applyFont="1" applyFill="1" applyBorder="1" applyAlignment="1" applyProtection="1">
      <alignment horizontal="center" vertical="center" wrapText="1"/>
    </xf>
    <xf numFmtId="0" fontId="9" fillId="7" borderId="49" xfId="0" applyFont="1" applyFill="1" applyBorder="1" applyAlignment="1" applyProtection="1">
      <alignment horizontal="center" vertical="center" wrapText="1"/>
    </xf>
    <xf numFmtId="0" fontId="5" fillId="11" borderId="1" xfId="0" applyFont="1" applyFill="1" applyBorder="1" applyAlignment="1" applyProtection="1">
      <alignment vertical="center"/>
    </xf>
    <xf numFmtId="0" fontId="5" fillId="3" borderId="1" xfId="0" applyFont="1" applyFill="1" applyBorder="1" applyAlignment="1" applyProtection="1">
      <alignment vertical="center"/>
    </xf>
    <xf numFmtId="0" fontId="5" fillId="13" borderId="1" xfId="0" applyFont="1" applyFill="1" applyBorder="1" applyAlignment="1" applyProtection="1">
      <alignment vertical="center"/>
    </xf>
    <xf numFmtId="0" fontId="5" fillId="14" borderId="1" xfId="0" applyFont="1" applyFill="1" applyBorder="1" applyAlignment="1" applyProtection="1">
      <alignment vertical="center"/>
    </xf>
    <xf numFmtId="0" fontId="5" fillId="12" borderId="1" xfId="0" applyFont="1" applyFill="1" applyBorder="1" applyAlignment="1" applyProtection="1">
      <alignment vertical="center"/>
    </xf>
    <xf numFmtId="0" fontId="5" fillId="15" borderId="1" xfId="0" applyFont="1" applyFill="1" applyBorder="1" applyAlignment="1" applyProtection="1">
      <alignment vertical="center"/>
    </xf>
    <xf numFmtId="0" fontId="5" fillId="16" borderId="1" xfId="0" applyFont="1" applyFill="1" applyBorder="1" applyAlignment="1" applyProtection="1">
      <alignment vertical="center"/>
    </xf>
    <xf numFmtId="0" fontId="5" fillId="10" borderId="1" xfId="0" applyFont="1" applyFill="1" applyBorder="1" applyAlignment="1" applyProtection="1">
      <alignment vertical="center"/>
    </xf>
    <xf numFmtId="0" fontId="5" fillId="17" borderId="1" xfId="0" applyFont="1" applyFill="1" applyBorder="1" applyAlignment="1" applyProtection="1">
      <alignment vertical="center"/>
    </xf>
    <xf numFmtId="0" fontId="5" fillId="18" borderId="1" xfId="0" applyFont="1" applyFill="1" applyBorder="1" applyAlignment="1" applyProtection="1">
      <alignment horizontal="center" vertical="center"/>
    </xf>
    <xf numFmtId="0" fontId="5" fillId="7" borderId="49" xfId="0" applyFont="1" applyFill="1" applyBorder="1" applyAlignment="1" applyProtection="1">
      <alignment horizontal="center" vertical="center" wrapText="1"/>
    </xf>
    <xf numFmtId="0" fontId="5" fillId="17" borderId="2" xfId="0" applyFont="1" applyFill="1" applyBorder="1" applyAlignment="1" applyProtection="1">
      <alignment vertical="center"/>
    </xf>
    <xf numFmtId="0" fontId="5" fillId="18" borderId="2" xfId="0" applyFont="1" applyFill="1" applyBorder="1" applyAlignment="1" applyProtection="1">
      <alignment horizontal="center" vertical="center"/>
    </xf>
    <xf numFmtId="0" fontId="5" fillId="0" borderId="1" xfId="0" applyFont="1" applyBorder="1" applyAlignment="1" applyProtection="1">
      <alignment horizontal="center" vertical="center"/>
    </xf>
    <xf numFmtId="0" fontId="2" fillId="0" borderId="29" xfId="0" applyFont="1" applyBorder="1" applyAlignment="1" applyProtection="1">
      <alignment horizontal="center"/>
    </xf>
    <xf numFmtId="0" fontId="2" fillId="0" borderId="1" xfId="0" applyFont="1" applyBorder="1" applyProtection="1"/>
    <xf numFmtId="0" fontId="4" fillId="5" borderId="1" xfId="0" applyFont="1" applyFill="1" applyBorder="1" applyAlignment="1" applyProtection="1">
      <alignment horizontal="center"/>
    </xf>
    <xf numFmtId="0" fontId="15" fillId="11" borderId="2" xfId="0" applyFont="1" applyFill="1" applyBorder="1" applyAlignment="1" applyProtection="1">
      <alignment horizontal="center"/>
    </xf>
    <xf numFmtId="0" fontId="15" fillId="3" borderId="2" xfId="0" applyFont="1" applyFill="1" applyBorder="1" applyAlignment="1" applyProtection="1">
      <alignment horizontal="center"/>
    </xf>
    <xf numFmtId="0" fontId="15" fillId="13" borderId="2" xfId="0" applyFont="1" applyFill="1" applyBorder="1" applyAlignment="1" applyProtection="1">
      <alignment horizontal="center"/>
    </xf>
    <xf numFmtId="0" fontId="15" fillId="14" borderId="2" xfId="0" applyFont="1" applyFill="1" applyBorder="1" applyAlignment="1" applyProtection="1">
      <alignment horizontal="center"/>
    </xf>
    <xf numFmtId="0" fontId="15" fillId="12" borderId="2" xfId="0" applyFont="1" applyFill="1" applyBorder="1" applyAlignment="1" applyProtection="1">
      <alignment horizontal="center"/>
    </xf>
    <xf numFmtId="0" fontId="15" fillId="15" borderId="2" xfId="0" applyFont="1" applyFill="1" applyBorder="1" applyAlignment="1" applyProtection="1">
      <alignment horizontal="center"/>
    </xf>
    <xf numFmtId="0" fontId="15" fillId="16" borderId="2" xfId="0" applyFont="1" applyFill="1" applyBorder="1" applyAlignment="1" applyProtection="1">
      <alignment horizontal="center"/>
    </xf>
    <xf numFmtId="0" fontId="15" fillId="10" borderId="2" xfId="0" applyFont="1" applyFill="1" applyBorder="1" applyAlignment="1" applyProtection="1">
      <alignment horizontal="center"/>
    </xf>
    <xf numFmtId="0" fontId="15" fillId="17" borderId="2" xfId="0" applyFont="1" applyFill="1" applyBorder="1" applyAlignment="1" applyProtection="1">
      <alignment horizontal="center"/>
    </xf>
    <xf numFmtId="0" fontId="15" fillId="18" borderId="2" xfId="0" applyFont="1" applyFill="1" applyBorder="1" applyAlignment="1" applyProtection="1">
      <alignment horizontal="center"/>
    </xf>
    <xf numFmtId="0" fontId="2" fillId="0" borderId="3" xfId="0" applyFont="1" applyBorder="1" applyAlignment="1" applyProtection="1">
      <alignment horizontal="center"/>
    </xf>
    <xf numFmtId="0" fontId="10" fillId="0" borderId="0" xfId="0" applyFont="1" applyProtection="1"/>
    <xf numFmtId="0" fontId="0" fillId="5" borderId="0" xfId="0" applyFill="1" applyProtection="1"/>
    <xf numFmtId="0" fontId="10" fillId="5" borderId="0" xfId="0" applyFont="1" applyFill="1" applyProtection="1"/>
    <xf numFmtId="0" fontId="2" fillId="8" borderId="1" xfId="0" applyFont="1" applyFill="1" applyBorder="1" applyAlignment="1" applyProtection="1">
      <alignment horizontal="center"/>
    </xf>
    <xf numFmtId="0" fontId="2" fillId="0" borderId="10" xfId="0" applyFont="1" applyBorder="1" applyProtection="1"/>
    <xf numFmtId="0" fontId="4" fillId="5" borderId="10" xfId="0" applyFont="1" applyFill="1" applyBorder="1" applyAlignment="1" applyProtection="1">
      <alignment horizontal="center"/>
    </xf>
    <xf numFmtId="0" fontId="2" fillId="8" borderId="10" xfId="0" applyFont="1" applyFill="1" applyBorder="1" applyAlignment="1" applyProtection="1">
      <alignment horizontal="center"/>
    </xf>
    <xf numFmtId="0" fontId="2" fillId="4" borderId="10" xfId="0" applyFont="1" applyFill="1" applyBorder="1" applyAlignment="1" applyProtection="1">
      <alignment horizontal="center"/>
    </xf>
    <xf numFmtId="0" fontId="15" fillId="12" borderId="22" xfId="0" applyFont="1" applyFill="1" applyBorder="1" applyAlignment="1" applyProtection="1">
      <alignment horizontal="center"/>
    </xf>
    <xf numFmtId="0" fontId="15" fillId="15" borderId="5" xfId="0" applyFont="1" applyFill="1" applyBorder="1" applyAlignment="1" applyProtection="1">
      <alignment horizontal="center"/>
    </xf>
    <xf numFmtId="0" fontId="15" fillId="16" borderId="5" xfId="0" applyFont="1" applyFill="1" applyBorder="1" applyAlignment="1" applyProtection="1">
      <alignment horizontal="center"/>
    </xf>
    <xf numFmtId="0" fontId="15" fillId="10" borderId="5" xfId="0" applyFont="1" applyFill="1" applyBorder="1" applyAlignment="1" applyProtection="1">
      <alignment horizontal="center"/>
    </xf>
    <xf numFmtId="0" fontId="15" fillId="17" borderId="5" xfId="0" applyFont="1" applyFill="1" applyBorder="1" applyAlignment="1" applyProtection="1">
      <alignment horizontal="center"/>
    </xf>
    <xf numFmtId="0" fontId="15" fillId="18" borderId="5" xfId="0" applyFont="1" applyFill="1" applyBorder="1" applyAlignment="1" applyProtection="1">
      <alignment horizontal="center"/>
    </xf>
    <xf numFmtId="0" fontId="5" fillId="0" borderId="1" xfId="0" applyFont="1" applyBorder="1" applyAlignment="1" applyProtection="1">
      <alignment vertical="center"/>
    </xf>
    <xf numFmtId="0" fontId="5" fillId="0" borderId="13" xfId="0" applyFont="1" applyBorder="1" applyAlignment="1" applyProtection="1"/>
    <xf numFmtId="0" fontId="5" fillId="5" borderId="52" xfId="0" applyFont="1" applyFill="1" applyBorder="1" applyAlignment="1" applyProtection="1">
      <alignment horizontal="center"/>
    </xf>
    <xf numFmtId="0" fontId="13" fillId="11" borderId="50" xfId="0" applyFont="1" applyFill="1" applyBorder="1" applyAlignment="1" applyProtection="1">
      <alignment horizontal="center"/>
    </xf>
    <xf numFmtId="0" fontId="5" fillId="8" borderId="52" xfId="0" applyFont="1" applyFill="1" applyBorder="1" applyAlignment="1" applyProtection="1">
      <alignment horizontal="center"/>
    </xf>
    <xf numFmtId="0" fontId="13" fillId="3" borderId="50" xfId="0" applyFont="1" applyFill="1" applyBorder="1" applyAlignment="1" applyProtection="1">
      <alignment horizontal="center"/>
    </xf>
    <xf numFmtId="0" fontId="13" fillId="13" borderId="50" xfId="0" applyFont="1" applyFill="1" applyBorder="1" applyAlignment="1" applyProtection="1">
      <alignment horizontal="center"/>
    </xf>
    <xf numFmtId="0" fontId="13" fillId="14" borderId="50" xfId="0" applyFont="1" applyFill="1" applyBorder="1" applyAlignment="1" applyProtection="1">
      <alignment horizontal="center"/>
    </xf>
    <xf numFmtId="0" fontId="13" fillId="12" borderId="50" xfId="0" applyFont="1" applyFill="1" applyBorder="1" applyAlignment="1" applyProtection="1">
      <alignment horizontal="center"/>
    </xf>
    <xf numFmtId="0" fontId="15" fillId="12" borderId="44" xfId="0" applyFont="1" applyFill="1" applyBorder="1" applyAlignment="1" applyProtection="1">
      <alignment horizontal="center"/>
    </xf>
    <xf numFmtId="0" fontId="13" fillId="15" borderId="12" xfId="0" applyFont="1" applyFill="1" applyBorder="1" applyAlignment="1" applyProtection="1">
      <alignment horizontal="center"/>
    </xf>
    <xf numFmtId="0" fontId="15" fillId="15" borderId="50" xfId="0" applyFont="1" applyFill="1" applyBorder="1" applyAlignment="1" applyProtection="1">
      <alignment horizontal="center"/>
    </xf>
    <xf numFmtId="0" fontId="13" fillId="15" borderId="50" xfId="0" applyFont="1" applyFill="1" applyBorder="1" applyAlignment="1" applyProtection="1">
      <alignment horizontal="center"/>
    </xf>
    <xf numFmtId="0" fontId="13" fillId="15" borderId="53" xfId="0" applyFont="1" applyFill="1" applyBorder="1" applyAlignment="1" applyProtection="1">
      <alignment horizontal="center"/>
    </xf>
    <xf numFmtId="0" fontId="13" fillId="16" borderId="12" xfId="0" applyFont="1" applyFill="1" applyBorder="1" applyAlignment="1" applyProtection="1">
      <alignment horizontal="center"/>
    </xf>
    <xf numFmtId="0" fontId="15" fillId="16" borderId="50" xfId="0" applyFont="1" applyFill="1" applyBorder="1" applyAlignment="1" applyProtection="1">
      <alignment horizontal="center"/>
    </xf>
    <xf numFmtId="0" fontId="13" fillId="16" borderId="50" xfId="0" applyFont="1" applyFill="1" applyBorder="1" applyAlignment="1" applyProtection="1">
      <alignment horizontal="center"/>
    </xf>
    <xf numFmtId="0" fontId="13" fillId="16" borderId="53" xfId="0" applyFont="1" applyFill="1" applyBorder="1" applyAlignment="1" applyProtection="1">
      <alignment horizontal="center"/>
    </xf>
    <xf numFmtId="0" fontId="13" fillId="10" borderId="12" xfId="0" applyFont="1" applyFill="1" applyBorder="1" applyAlignment="1" applyProtection="1">
      <alignment horizontal="center"/>
    </xf>
    <xf numFmtId="0" fontId="15" fillId="10" borderId="50" xfId="0" applyFont="1" applyFill="1" applyBorder="1" applyAlignment="1" applyProtection="1">
      <alignment horizontal="center"/>
    </xf>
    <xf numFmtId="0" fontId="13" fillId="10" borderId="50" xfId="0" applyFont="1" applyFill="1" applyBorder="1" applyAlignment="1" applyProtection="1">
      <alignment horizontal="center"/>
    </xf>
    <xf numFmtId="0" fontId="13" fillId="10" borderId="53" xfId="0" applyFont="1" applyFill="1" applyBorder="1" applyAlignment="1" applyProtection="1">
      <alignment horizontal="center"/>
    </xf>
    <xf numFmtId="0" fontId="13" fillId="17" borderId="12" xfId="0" applyFont="1" applyFill="1" applyBorder="1" applyAlignment="1" applyProtection="1">
      <alignment horizontal="center"/>
    </xf>
    <xf numFmtId="0" fontId="15" fillId="17" borderId="50" xfId="0" applyFont="1" applyFill="1" applyBorder="1" applyAlignment="1" applyProtection="1">
      <alignment horizontal="center"/>
    </xf>
    <xf numFmtId="0" fontId="13" fillId="17" borderId="50" xfId="0" applyFont="1" applyFill="1" applyBorder="1" applyAlignment="1" applyProtection="1">
      <alignment horizontal="center"/>
    </xf>
    <xf numFmtId="0" fontId="13" fillId="18" borderId="50" xfId="0" applyFont="1" applyFill="1" applyBorder="1" applyAlignment="1" applyProtection="1">
      <alignment horizontal="center"/>
    </xf>
    <xf numFmtId="0" fontId="15" fillId="18" borderId="50" xfId="0" applyFont="1" applyFill="1" applyBorder="1" applyAlignment="1" applyProtection="1">
      <alignment horizontal="center"/>
    </xf>
    <xf numFmtId="0" fontId="5" fillId="0" borderId="0" xfId="0" applyFont="1" applyProtection="1"/>
    <xf numFmtId="0" fontId="5" fillId="6" borderId="49" xfId="0" applyFont="1" applyFill="1" applyBorder="1" applyAlignment="1">
      <alignment horizontal="center" vertical="center" wrapText="1"/>
    </xf>
    <xf numFmtId="0" fontId="5" fillId="6" borderId="11" xfId="0" applyFont="1" applyFill="1" applyBorder="1" applyAlignment="1">
      <alignment horizontal="center" vertical="center" textRotation="90" wrapText="1"/>
    </xf>
    <xf numFmtId="0" fontId="5" fillId="18" borderId="2" xfId="0" applyFont="1" applyFill="1" applyBorder="1" applyAlignment="1">
      <alignment horizontal="center" vertical="center"/>
    </xf>
    <xf numFmtId="0" fontId="11" fillId="19" borderId="8" xfId="0" applyFont="1" applyFill="1" applyBorder="1" applyAlignment="1" applyProtection="1">
      <alignment horizontal="left" vertical="center" wrapText="1"/>
      <protection locked="0"/>
    </xf>
    <xf numFmtId="0" fontId="5" fillId="18" borderId="1" xfId="0" applyFont="1" applyFill="1" applyBorder="1" applyAlignment="1">
      <alignment horizontal="center" vertical="center"/>
    </xf>
    <xf numFmtId="0" fontId="5" fillId="0" borderId="1" xfId="0" applyFont="1" applyBorder="1" applyAlignment="1">
      <alignment horizontal="center" vertical="center"/>
    </xf>
    <xf numFmtId="0" fontId="9" fillId="0" borderId="0" xfId="0" applyFont="1" applyAlignment="1" applyProtection="1">
      <alignment wrapText="1"/>
    </xf>
    <xf numFmtId="0" fontId="1" fillId="6" borderId="63" xfId="0" applyFont="1" applyFill="1" applyBorder="1" applyAlignment="1">
      <alignment vertical="center"/>
    </xf>
    <xf numFmtId="0" fontId="5" fillId="5" borderId="3" xfId="0" applyFont="1" applyFill="1" applyBorder="1" applyAlignment="1">
      <alignment horizontal="center" vertical="center"/>
    </xf>
    <xf numFmtId="0" fontId="5" fillId="0" borderId="3" xfId="0" applyFont="1" applyBorder="1" applyAlignment="1">
      <alignment horizontal="center"/>
    </xf>
    <xf numFmtId="0" fontId="27" fillId="2" borderId="25" xfId="0" applyFont="1" applyFill="1" applyBorder="1" applyAlignment="1">
      <alignment horizontal="center" wrapText="1"/>
    </xf>
    <xf numFmtId="0" fontId="27" fillId="2" borderId="26" xfId="0" applyFont="1" applyFill="1" applyBorder="1" applyAlignment="1">
      <alignment horizontal="center" vertical="center" wrapText="1"/>
    </xf>
    <xf numFmtId="0" fontId="27" fillId="2" borderId="25" xfId="0" applyFont="1" applyFill="1" applyBorder="1" applyAlignment="1">
      <alignment horizontal="center" vertical="center" wrapText="1"/>
    </xf>
    <xf numFmtId="0" fontId="11" fillId="6" borderId="64" xfId="0" applyFont="1" applyFill="1" applyBorder="1" applyAlignment="1">
      <alignment vertical="center"/>
    </xf>
    <xf numFmtId="0" fontId="11" fillId="6" borderId="63" xfId="0" applyFont="1" applyFill="1" applyBorder="1" applyAlignment="1">
      <alignment vertical="center"/>
    </xf>
    <xf numFmtId="0" fontId="11" fillId="6" borderId="63" xfId="0" applyFont="1" applyFill="1" applyBorder="1" applyAlignment="1">
      <alignment horizontal="right" vertical="center"/>
    </xf>
    <xf numFmtId="164" fontId="1" fillId="6" borderId="60" xfId="0" applyNumberFormat="1" applyFont="1" applyFill="1" applyBorder="1" applyAlignment="1">
      <alignment vertical="center"/>
    </xf>
    <xf numFmtId="0" fontId="11" fillId="6" borderId="2" xfId="0" applyFont="1" applyFill="1" applyBorder="1" applyAlignment="1">
      <alignment horizontal="left" vertical="center" wrapText="1"/>
    </xf>
    <xf numFmtId="0" fontId="11" fillId="6" borderId="5" xfId="0" applyFont="1" applyFill="1" applyBorder="1" applyAlignment="1">
      <alignment vertical="center" wrapText="1"/>
    </xf>
    <xf numFmtId="0" fontId="11" fillId="6" borderId="12" xfId="0" applyFont="1" applyFill="1" applyBorder="1" applyAlignment="1">
      <alignment horizontal="center" vertical="center" wrapText="1"/>
    </xf>
    <xf numFmtId="0" fontId="1" fillId="6" borderId="18" xfId="0" applyFont="1" applyFill="1" applyBorder="1" applyAlignment="1">
      <alignment horizontal="center" vertical="center"/>
    </xf>
    <xf numFmtId="164" fontId="1" fillId="6" borderId="19" xfId="0" applyNumberFormat="1" applyFont="1" applyFill="1" applyBorder="1" applyAlignment="1">
      <alignment horizontal="center" vertical="center"/>
    </xf>
    <xf numFmtId="0" fontId="11" fillId="6" borderId="25" xfId="0" applyFont="1" applyFill="1" applyBorder="1" applyAlignment="1">
      <alignment horizontal="center" vertical="center"/>
    </xf>
    <xf numFmtId="164" fontId="11" fillId="6" borderId="26" xfId="0" applyNumberFormat="1" applyFont="1" applyFill="1" applyBorder="1" applyAlignment="1">
      <alignment horizontal="center" vertical="center"/>
    </xf>
    <xf numFmtId="164" fontId="11" fillId="6" borderId="3" xfId="0" quotePrefix="1" applyNumberFormat="1" applyFont="1" applyFill="1" applyBorder="1" applyAlignment="1">
      <alignment vertical="center"/>
    </xf>
    <xf numFmtId="164" fontId="11" fillId="6" borderId="7" xfId="0" quotePrefix="1" applyNumberFormat="1" applyFont="1" applyFill="1" applyBorder="1" applyAlignment="1">
      <alignment vertical="center"/>
    </xf>
    <xf numFmtId="39" fontId="1" fillId="6" borderId="19" xfId="0" quotePrefix="1" applyNumberFormat="1" applyFont="1" applyFill="1" applyBorder="1" applyAlignment="1">
      <alignment vertical="center"/>
    </xf>
    <xf numFmtId="0" fontId="1" fillId="6" borderId="25" xfId="0" applyFont="1" applyFill="1" applyBorder="1" applyAlignment="1">
      <alignment horizontal="center" vertical="center"/>
    </xf>
    <xf numFmtId="39" fontId="11" fillId="6" borderId="26" xfId="0" quotePrefix="1" applyNumberFormat="1" applyFont="1" applyFill="1" applyBorder="1" applyAlignment="1">
      <alignment vertical="center"/>
    </xf>
    <xf numFmtId="0" fontId="2" fillId="19" borderId="68" xfId="0" applyFont="1" applyFill="1" applyBorder="1" applyAlignment="1" applyProtection="1">
      <alignment horizontal="center"/>
      <protection locked="0"/>
    </xf>
    <xf numFmtId="0" fontId="10" fillId="19" borderId="68" xfId="0" applyFont="1" applyFill="1" applyBorder="1" applyAlignment="1" applyProtection="1">
      <alignment horizontal="center"/>
      <protection locked="0"/>
    </xf>
    <xf numFmtId="0" fontId="0" fillId="19" borderId="68" xfId="0" applyFill="1" applyBorder="1" applyAlignment="1" applyProtection="1">
      <alignment horizontal="center"/>
      <protection locked="0"/>
    </xf>
    <xf numFmtId="0" fontId="5" fillId="0" borderId="69" xfId="0" applyFont="1" applyBorder="1" applyProtection="1">
      <protection locked="0"/>
    </xf>
    <xf numFmtId="0" fontId="34" fillId="0" borderId="0" xfId="0" applyFont="1" applyAlignment="1">
      <alignment vertical="center"/>
    </xf>
    <xf numFmtId="0" fontId="35" fillId="0" borderId="0" xfId="0" applyFont="1" applyAlignment="1">
      <alignment vertical="center"/>
    </xf>
    <xf numFmtId="0" fontId="35" fillId="0" borderId="0" xfId="0" applyFont="1" applyAlignment="1">
      <alignment horizontal="left"/>
    </xf>
    <xf numFmtId="0" fontId="34" fillId="0" borderId="0" xfId="0" applyFont="1"/>
    <xf numFmtId="0" fontId="35" fillId="0" borderId="0" xfId="0" applyFont="1"/>
    <xf numFmtId="0" fontId="36" fillId="0" borderId="0" xfId="0" applyFont="1"/>
    <xf numFmtId="0" fontId="36" fillId="0" borderId="0" xfId="0" applyFont="1" applyAlignment="1">
      <alignment wrapText="1"/>
    </xf>
    <xf numFmtId="0" fontId="36" fillId="0" borderId="0" xfId="0" applyFont="1" applyAlignment="1">
      <alignment vertical="center" wrapText="1"/>
    </xf>
    <xf numFmtId="0" fontId="36" fillId="0" borderId="0" xfId="0" applyFont="1" applyAlignment="1">
      <alignment horizontal="left" vertical="top" wrapText="1"/>
    </xf>
    <xf numFmtId="0" fontId="0" fillId="0" borderId="0" xfId="0" applyAlignment="1">
      <alignment wrapText="1"/>
    </xf>
    <xf numFmtId="0" fontId="36" fillId="0" borderId="0" xfId="0" applyFont="1" applyAlignment="1">
      <alignment vertical="center"/>
    </xf>
    <xf numFmtId="0" fontId="5" fillId="9" borderId="16" xfId="0" applyFont="1" applyFill="1" applyBorder="1" applyAlignment="1" applyProtection="1">
      <alignment horizontal="center" vertical="center"/>
    </xf>
    <xf numFmtId="0" fontId="9" fillId="0" borderId="0" xfId="0" applyFont="1" applyBorder="1" applyAlignment="1">
      <alignment vertical="top" wrapText="1"/>
    </xf>
    <xf numFmtId="0" fontId="9" fillId="0" borderId="63" xfId="0" applyFont="1" applyBorder="1" applyAlignment="1">
      <alignment vertical="top" wrapText="1"/>
    </xf>
    <xf numFmtId="0" fontId="9" fillId="0" borderId="63" xfId="0" applyFont="1" applyBorder="1" applyAlignment="1">
      <alignment wrapText="1"/>
    </xf>
    <xf numFmtId="0" fontId="9" fillId="0" borderId="0" xfId="0" applyFont="1" applyBorder="1" applyAlignment="1">
      <alignment wrapText="1"/>
    </xf>
    <xf numFmtId="0" fontId="0" fillId="0" borderId="70" xfId="0" applyBorder="1"/>
    <xf numFmtId="0" fontId="5" fillId="0" borderId="60" xfId="0" applyFont="1" applyBorder="1" applyAlignment="1">
      <alignment vertical="top" wrapText="1"/>
    </xf>
    <xf numFmtId="0" fontId="37" fillId="0" borderId="66" xfId="0" applyFont="1" applyBorder="1" applyAlignment="1">
      <alignment horizontal="center" vertical="top" wrapText="1"/>
    </xf>
    <xf numFmtId="0" fontId="31" fillId="0" borderId="0" xfId="0" applyFont="1" applyAlignment="1" applyProtection="1">
      <alignment horizontal="left" wrapText="1"/>
    </xf>
    <xf numFmtId="0" fontId="29" fillId="0" borderId="0" xfId="0" applyFont="1" applyAlignment="1" applyProtection="1">
      <alignment horizontal="center"/>
    </xf>
    <xf numFmtId="0" fontId="5" fillId="21" borderId="68" xfId="0" applyFont="1" applyFill="1" applyBorder="1" applyAlignment="1" applyProtection="1">
      <alignment horizontal="center" vertical="center" wrapText="1"/>
    </xf>
    <xf numFmtId="0" fontId="5" fillId="21" borderId="68" xfId="0" applyFont="1" applyFill="1" applyBorder="1" applyAlignment="1" applyProtection="1">
      <alignment horizontal="center" vertical="center"/>
    </xf>
    <xf numFmtId="0" fontId="5" fillId="21" borderId="66" xfId="0" applyFont="1" applyFill="1" applyBorder="1" applyAlignment="1" applyProtection="1">
      <alignment horizontal="center" vertical="center" textRotation="90"/>
    </xf>
    <xf numFmtId="0" fontId="5" fillId="21" borderId="67" xfId="0" applyFont="1" applyFill="1" applyBorder="1" applyAlignment="1" applyProtection="1">
      <alignment horizontal="center" vertical="center" textRotation="90"/>
    </xf>
    <xf numFmtId="0" fontId="5" fillId="18" borderId="2" xfId="0" applyFont="1" applyFill="1" applyBorder="1" applyAlignment="1" applyProtection="1">
      <alignment horizontal="center" vertical="center"/>
    </xf>
    <xf numFmtId="0" fontId="5" fillId="18" borderId="3" xfId="0" applyFont="1" applyFill="1" applyBorder="1" applyAlignment="1" applyProtection="1">
      <alignment horizontal="center" vertical="center"/>
    </xf>
    <xf numFmtId="0" fontId="5" fillId="18" borderId="4" xfId="0" applyFont="1" applyFill="1" applyBorder="1" applyAlignment="1" applyProtection="1">
      <alignment horizontal="center" vertical="center"/>
    </xf>
    <xf numFmtId="0" fontId="5" fillId="17" borderId="2" xfId="0" applyFont="1" applyFill="1" applyBorder="1" applyAlignment="1" applyProtection="1">
      <alignment horizontal="center" vertical="center"/>
    </xf>
    <xf numFmtId="0" fontId="5" fillId="17" borderId="3" xfId="0" applyFont="1" applyFill="1" applyBorder="1" applyAlignment="1" applyProtection="1">
      <alignment horizontal="center" vertical="center"/>
    </xf>
    <xf numFmtId="0" fontId="5" fillId="17" borderId="4" xfId="0" applyFont="1" applyFill="1" applyBorder="1" applyAlignment="1" applyProtection="1">
      <alignment horizontal="center" vertical="center"/>
    </xf>
    <xf numFmtId="0" fontId="5" fillId="10" borderId="2" xfId="0" applyFont="1" applyFill="1" applyBorder="1" applyAlignment="1" applyProtection="1">
      <alignment horizontal="center" vertical="center"/>
    </xf>
    <xf numFmtId="0" fontId="5" fillId="10" borderId="3" xfId="0" applyFont="1" applyFill="1" applyBorder="1" applyAlignment="1" applyProtection="1">
      <alignment horizontal="center" vertical="center"/>
    </xf>
    <xf numFmtId="0" fontId="5" fillId="16" borderId="2" xfId="0" applyFont="1" applyFill="1" applyBorder="1" applyAlignment="1" applyProtection="1">
      <alignment horizontal="center" vertical="center"/>
    </xf>
    <xf numFmtId="0" fontId="5" fillId="16" borderId="3" xfId="0" applyFont="1" applyFill="1" applyBorder="1" applyAlignment="1" applyProtection="1">
      <alignment horizontal="center" vertical="center"/>
    </xf>
    <xf numFmtId="0" fontId="5" fillId="15" borderId="2" xfId="0" applyFont="1" applyFill="1" applyBorder="1" applyAlignment="1" applyProtection="1">
      <alignment horizontal="center" vertical="center"/>
    </xf>
    <xf numFmtId="0" fontId="5" fillId="15" borderId="3" xfId="0" applyFont="1" applyFill="1" applyBorder="1" applyAlignment="1" applyProtection="1">
      <alignment horizontal="center" vertical="center"/>
    </xf>
    <xf numFmtId="0" fontId="5" fillId="12" borderId="2" xfId="0" applyFont="1" applyFill="1" applyBorder="1" applyAlignment="1" applyProtection="1">
      <alignment horizontal="center" vertical="center"/>
    </xf>
    <xf numFmtId="0" fontId="5" fillId="12" borderId="3" xfId="0" applyFont="1" applyFill="1" applyBorder="1" applyAlignment="1" applyProtection="1">
      <alignment horizontal="center" vertical="center"/>
    </xf>
    <xf numFmtId="0" fontId="5" fillId="14" borderId="2" xfId="0" applyFont="1" applyFill="1" applyBorder="1" applyAlignment="1" applyProtection="1">
      <alignment horizontal="center" vertical="center"/>
    </xf>
    <xf numFmtId="0" fontId="5" fillId="14" borderId="3" xfId="0" applyFont="1" applyFill="1" applyBorder="1" applyAlignment="1" applyProtection="1">
      <alignment horizontal="center" vertical="center"/>
    </xf>
    <xf numFmtId="0" fontId="5" fillId="13" borderId="2" xfId="0" applyFont="1" applyFill="1" applyBorder="1" applyAlignment="1" applyProtection="1">
      <alignment horizontal="center" vertical="center"/>
    </xf>
    <xf numFmtId="0" fontId="5" fillId="13" borderId="3" xfId="0" applyFont="1" applyFill="1" applyBorder="1" applyAlignment="1" applyProtection="1">
      <alignment horizontal="center" vertical="center"/>
    </xf>
    <xf numFmtId="0" fontId="5" fillId="11" borderId="2" xfId="0" applyFont="1" applyFill="1" applyBorder="1" applyAlignment="1" applyProtection="1">
      <alignment horizontal="center" vertical="center"/>
    </xf>
    <xf numFmtId="0" fontId="5" fillId="11" borderId="3" xfId="0" applyFont="1" applyFill="1" applyBorder="1" applyAlignment="1" applyProtection="1">
      <alignment horizontal="center" vertical="center"/>
    </xf>
    <xf numFmtId="0" fontId="5" fillId="4" borderId="48" xfId="0" applyFont="1" applyFill="1" applyBorder="1" applyAlignment="1" applyProtection="1">
      <alignment horizontal="center" vertical="center" textRotation="90" wrapText="1"/>
    </xf>
    <xf numFmtId="0" fontId="5" fillId="4" borderId="11" xfId="0" applyFont="1" applyFill="1" applyBorder="1" applyAlignment="1" applyProtection="1">
      <alignment horizontal="center" vertical="center" textRotation="90" wrapText="1"/>
    </xf>
    <xf numFmtId="0" fontId="5" fillId="4" borderId="49" xfId="0" applyFont="1" applyFill="1" applyBorder="1" applyAlignment="1" applyProtection="1">
      <alignment horizontal="center" vertical="center" textRotation="90" wrapText="1"/>
    </xf>
    <xf numFmtId="0" fontId="5" fillId="6" borderId="48" xfId="0" applyFont="1" applyFill="1" applyBorder="1" applyAlignment="1" applyProtection="1">
      <alignment horizontal="center" vertical="center" textRotation="90" wrapText="1"/>
    </xf>
    <xf numFmtId="0" fontId="5" fillId="6" borderId="11" xfId="0" applyFont="1" applyFill="1" applyBorder="1" applyAlignment="1" applyProtection="1">
      <alignment horizontal="center" vertical="center" textRotation="90" wrapText="1"/>
    </xf>
    <xf numFmtId="0" fontId="5" fillId="6" borderId="49" xfId="0" applyFont="1" applyFill="1" applyBorder="1" applyAlignment="1" applyProtection="1">
      <alignment horizontal="center" vertical="center" textRotation="90" wrapText="1"/>
    </xf>
    <xf numFmtId="0" fontId="5" fillId="7" borderId="36" xfId="0" applyFont="1" applyFill="1" applyBorder="1" applyAlignment="1" applyProtection="1">
      <alignment horizontal="center" vertical="center" textRotation="90" wrapText="1"/>
    </xf>
    <xf numFmtId="0" fontId="5" fillId="7" borderId="56" xfId="0" applyFont="1" applyFill="1" applyBorder="1" applyAlignment="1" applyProtection="1">
      <alignment horizontal="center" vertical="center" textRotation="90" wrapText="1"/>
    </xf>
    <xf numFmtId="0" fontId="5" fillId="7" borderId="57" xfId="0" applyFont="1" applyFill="1" applyBorder="1" applyAlignment="1" applyProtection="1">
      <alignment horizontal="center" vertical="center" textRotation="90" wrapText="1"/>
    </xf>
    <xf numFmtId="0" fontId="5" fillId="7" borderId="61" xfId="0" applyFont="1" applyFill="1" applyBorder="1" applyAlignment="1" applyProtection="1">
      <alignment horizontal="center" vertical="center" textRotation="90" wrapText="1"/>
    </xf>
    <xf numFmtId="0" fontId="5" fillId="3" borderId="48" xfId="0" applyFont="1" applyFill="1" applyBorder="1" applyAlignment="1" applyProtection="1">
      <alignment horizontal="center" vertical="center" wrapText="1"/>
    </xf>
    <xf numFmtId="0" fontId="5" fillId="3" borderId="11" xfId="0" applyFont="1" applyFill="1" applyBorder="1" applyAlignment="1" applyProtection="1">
      <alignment horizontal="center" vertical="center" wrapText="1"/>
    </xf>
    <xf numFmtId="0" fontId="5" fillId="3" borderId="49" xfId="0" applyFont="1" applyFill="1" applyBorder="1" applyAlignment="1" applyProtection="1">
      <alignment horizontal="center" vertical="center" wrapText="1"/>
    </xf>
    <xf numFmtId="0" fontId="5" fillId="12" borderId="4" xfId="0" applyFont="1" applyFill="1" applyBorder="1" applyAlignment="1" applyProtection="1">
      <alignment horizontal="center" vertical="center"/>
    </xf>
    <xf numFmtId="0" fontId="5" fillId="15" borderId="4" xfId="0" applyFont="1" applyFill="1" applyBorder="1" applyAlignment="1" applyProtection="1">
      <alignment horizontal="center" vertical="center"/>
    </xf>
    <xf numFmtId="0" fontId="5" fillId="16" borderId="4" xfId="0" applyFont="1" applyFill="1" applyBorder="1" applyAlignment="1" applyProtection="1">
      <alignment horizontal="center" vertical="center"/>
    </xf>
    <xf numFmtId="0" fontId="5" fillId="10" borderId="16" xfId="0" applyFont="1" applyFill="1" applyBorder="1" applyAlignment="1" applyProtection="1">
      <alignment horizontal="center" vertical="center"/>
    </xf>
    <xf numFmtId="0" fontId="5" fillId="17" borderId="16" xfId="0" applyFont="1" applyFill="1" applyBorder="1" applyAlignment="1" applyProtection="1">
      <alignment horizontal="center" vertical="center"/>
    </xf>
    <xf numFmtId="0" fontId="5" fillId="17" borderId="34" xfId="0" applyFont="1" applyFill="1" applyBorder="1" applyAlignment="1" applyProtection="1">
      <alignment horizontal="center" vertical="center"/>
    </xf>
    <xf numFmtId="0" fontId="5" fillId="18" borderId="16" xfId="0" applyFont="1" applyFill="1" applyBorder="1" applyAlignment="1" applyProtection="1">
      <alignment horizontal="center" vertical="center"/>
    </xf>
    <xf numFmtId="0" fontId="5" fillId="18" borderId="34" xfId="0" applyFont="1" applyFill="1" applyBorder="1" applyAlignment="1" applyProtection="1">
      <alignment horizontal="center" vertical="center"/>
    </xf>
    <xf numFmtId="0" fontId="5" fillId="14" borderId="16" xfId="0" applyFont="1" applyFill="1" applyBorder="1" applyAlignment="1" applyProtection="1">
      <alignment horizontal="center" vertical="center"/>
    </xf>
    <xf numFmtId="0" fontId="5" fillId="12" borderId="16" xfId="0" applyFont="1" applyFill="1" applyBorder="1" applyAlignment="1" applyProtection="1">
      <alignment horizontal="center" vertical="center"/>
    </xf>
    <xf numFmtId="0" fontId="5" fillId="15" borderId="16" xfId="0" applyFont="1" applyFill="1" applyBorder="1" applyAlignment="1" applyProtection="1">
      <alignment horizontal="center" vertical="center"/>
    </xf>
    <xf numFmtId="0" fontId="5" fillId="16" borderId="16" xfId="0" applyFont="1" applyFill="1" applyBorder="1" applyAlignment="1" applyProtection="1">
      <alignment horizontal="center" vertical="center"/>
    </xf>
    <xf numFmtId="0" fontId="13" fillId="7" borderId="16" xfId="0" applyFont="1" applyFill="1" applyBorder="1" applyAlignment="1" applyProtection="1">
      <alignment horizontal="center" vertical="center" textRotation="90" wrapText="1"/>
    </xf>
    <xf numFmtId="0" fontId="13" fillId="7" borderId="1" xfId="0" applyFont="1" applyFill="1" applyBorder="1" applyAlignment="1" applyProtection="1">
      <alignment horizontal="center" vertical="center" textRotation="90" wrapText="1"/>
    </xf>
    <xf numFmtId="0" fontId="9" fillId="7" borderId="16" xfId="0" applyFont="1" applyFill="1" applyBorder="1" applyAlignment="1" applyProtection="1">
      <alignment horizontal="center" vertical="center" textRotation="90" wrapText="1"/>
    </xf>
    <xf numFmtId="0" fontId="9" fillId="7" borderId="1" xfId="0" applyFont="1" applyFill="1" applyBorder="1" applyAlignment="1" applyProtection="1">
      <alignment horizontal="center" vertical="center" textRotation="90" wrapText="1"/>
    </xf>
    <xf numFmtId="0" fontId="5" fillId="3" borderId="2" xfId="0" applyFont="1" applyFill="1" applyBorder="1" applyAlignment="1" applyProtection="1">
      <alignment horizontal="center" vertical="center"/>
    </xf>
    <xf numFmtId="0" fontId="5" fillId="3" borderId="4" xfId="0" applyFont="1" applyFill="1" applyBorder="1" applyAlignment="1" applyProtection="1">
      <alignment horizontal="center" vertical="center"/>
    </xf>
    <xf numFmtId="0" fontId="5" fillId="3" borderId="3" xfId="0" applyFont="1" applyFill="1" applyBorder="1" applyAlignment="1" applyProtection="1">
      <alignment horizontal="center" vertical="center"/>
    </xf>
    <xf numFmtId="0" fontId="5" fillId="13" borderId="4" xfId="0" applyFont="1" applyFill="1" applyBorder="1" applyAlignment="1" applyProtection="1">
      <alignment horizontal="center" vertical="center"/>
    </xf>
    <xf numFmtId="0" fontId="5" fillId="14" borderId="4" xfId="0" applyFont="1" applyFill="1" applyBorder="1" applyAlignment="1" applyProtection="1">
      <alignment horizontal="center" vertical="center"/>
    </xf>
    <xf numFmtId="0" fontId="5" fillId="10" borderId="4" xfId="0" applyFont="1" applyFill="1" applyBorder="1" applyAlignment="1" applyProtection="1">
      <alignment horizontal="center" vertical="center"/>
    </xf>
    <xf numFmtId="0" fontId="5" fillId="3" borderId="16" xfId="0" applyFont="1" applyFill="1" applyBorder="1" applyAlignment="1" applyProtection="1">
      <alignment horizontal="center" vertical="center"/>
    </xf>
    <xf numFmtId="0" fontId="5" fillId="13" borderId="16" xfId="0" applyFont="1" applyFill="1" applyBorder="1" applyAlignment="1" applyProtection="1">
      <alignment horizontal="center" vertical="center"/>
    </xf>
    <xf numFmtId="0" fontId="5" fillId="3" borderId="48" xfId="0" applyFont="1" applyFill="1" applyBorder="1" applyAlignment="1" applyProtection="1">
      <alignment horizontal="center" vertical="center" textRotation="90" wrapText="1"/>
    </xf>
    <xf numFmtId="0" fontId="5" fillId="3" borderId="11" xfId="0" applyFont="1" applyFill="1" applyBorder="1" applyAlignment="1" applyProtection="1">
      <alignment horizontal="center" vertical="center" textRotation="90" wrapText="1"/>
    </xf>
    <xf numFmtId="0" fontId="5" fillId="3" borderId="49" xfId="0" applyFont="1" applyFill="1" applyBorder="1" applyAlignment="1" applyProtection="1">
      <alignment horizontal="center" vertical="center" textRotation="90" wrapText="1"/>
    </xf>
    <xf numFmtId="0" fontId="5" fillId="11" borderId="16" xfId="0" applyFont="1" applyFill="1" applyBorder="1" applyAlignment="1" applyProtection="1">
      <alignment horizontal="center" vertical="center"/>
    </xf>
    <xf numFmtId="0" fontId="5" fillId="11" borderId="4" xfId="0" applyFont="1" applyFill="1" applyBorder="1" applyAlignment="1" applyProtection="1">
      <alignment horizontal="center" vertical="center"/>
    </xf>
    <xf numFmtId="0" fontId="30" fillId="0" borderId="0" xfId="0" applyFont="1" applyAlignment="1" applyProtection="1">
      <alignment horizontal="center" wrapText="1"/>
    </xf>
    <xf numFmtId="0" fontId="30" fillId="0" borderId="63" xfId="0" applyFont="1" applyBorder="1" applyAlignment="1" applyProtection="1">
      <alignment horizontal="center" wrapText="1"/>
    </xf>
    <xf numFmtId="0" fontId="0" fillId="0" borderId="42" xfId="0" applyBorder="1" applyAlignment="1" applyProtection="1">
      <alignment horizontal="center" vertical="center"/>
    </xf>
    <xf numFmtId="0" fontId="0" fillId="0" borderId="30" xfId="0" applyBorder="1" applyAlignment="1" applyProtection="1">
      <alignment horizontal="center" vertical="center"/>
    </xf>
    <xf numFmtId="0" fontId="0" fillId="0" borderId="47" xfId="0" applyBorder="1" applyAlignment="1" applyProtection="1">
      <alignment horizontal="center" vertical="center"/>
    </xf>
    <xf numFmtId="0" fontId="5" fillId="0" borderId="42"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47" xfId="0" applyFont="1" applyBorder="1" applyAlignment="1" applyProtection="1">
      <alignment horizontal="center" vertical="center" wrapText="1"/>
    </xf>
    <xf numFmtId="0" fontId="5" fillId="0" borderId="48"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49" xfId="0" applyFont="1" applyBorder="1" applyAlignment="1" applyProtection="1">
      <alignment horizontal="center" vertical="center" wrapText="1"/>
    </xf>
    <xf numFmtId="0" fontId="5" fillId="2" borderId="48"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49" xfId="0" applyFont="1" applyFill="1" applyBorder="1" applyAlignment="1" applyProtection="1">
      <alignment horizontal="center" vertical="center" wrapText="1"/>
    </xf>
    <xf numFmtId="0" fontId="5" fillId="5" borderId="10" xfId="0" applyFont="1" applyFill="1" applyBorder="1" applyAlignment="1" applyProtection="1">
      <alignment horizontal="center" vertical="center" wrapText="1"/>
    </xf>
    <xf numFmtId="0" fontId="5" fillId="5" borderId="11" xfId="0" applyFont="1" applyFill="1" applyBorder="1" applyAlignment="1" applyProtection="1">
      <alignment horizontal="center" vertical="center" wrapText="1"/>
    </xf>
    <xf numFmtId="0" fontId="5" fillId="5" borderId="49" xfId="0" applyFont="1" applyFill="1" applyBorder="1" applyAlignment="1" applyProtection="1">
      <alignment horizontal="center" vertical="center" wrapText="1"/>
    </xf>
    <xf numFmtId="0" fontId="29" fillId="0" borderId="0" xfId="0" applyFont="1" applyAlignment="1">
      <alignment horizontal="center" wrapText="1"/>
    </xf>
    <xf numFmtId="0" fontId="29" fillId="0" borderId="0" xfId="0" applyFont="1" applyAlignment="1">
      <alignment horizontal="center"/>
    </xf>
    <xf numFmtId="0" fontId="5" fillId="10" borderId="2" xfId="0" applyFont="1" applyFill="1" applyBorder="1" applyAlignment="1">
      <alignment horizontal="center" vertical="center"/>
    </xf>
    <xf numFmtId="0" fontId="5" fillId="10" borderId="3" xfId="0" applyFont="1" applyFill="1" applyBorder="1" applyAlignment="1">
      <alignment horizontal="center" vertical="center"/>
    </xf>
    <xf numFmtId="0" fontId="5" fillId="16" borderId="2" xfId="0" applyFont="1" applyFill="1" applyBorder="1" applyAlignment="1">
      <alignment horizontal="center" vertical="center"/>
    </xf>
    <xf numFmtId="0" fontId="5" fillId="16" borderId="3" xfId="0" applyFont="1" applyFill="1" applyBorder="1" applyAlignment="1">
      <alignment horizontal="center" vertical="center"/>
    </xf>
    <xf numFmtId="0" fontId="5" fillId="15" borderId="2" xfId="0" applyFont="1" applyFill="1" applyBorder="1" applyAlignment="1">
      <alignment horizontal="center" vertical="center"/>
    </xf>
    <xf numFmtId="0" fontId="5" fillId="15" borderId="3" xfId="0" applyFont="1" applyFill="1" applyBorder="1" applyAlignment="1">
      <alignment horizontal="center" vertical="center"/>
    </xf>
    <xf numFmtId="0" fontId="5" fillId="12" borderId="2" xfId="0" applyFont="1" applyFill="1" applyBorder="1" applyAlignment="1">
      <alignment horizontal="center" vertical="center"/>
    </xf>
    <xf numFmtId="0" fontId="5" fillId="12" borderId="3" xfId="0" applyFont="1" applyFill="1" applyBorder="1" applyAlignment="1">
      <alignment horizontal="center" vertical="center"/>
    </xf>
    <xf numFmtId="0" fontId="5" fillId="6" borderId="48"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49" xfId="0" applyFont="1" applyFill="1" applyBorder="1" applyAlignment="1">
      <alignment horizontal="center" vertical="center" wrapText="1"/>
    </xf>
    <xf numFmtId="0" fontId="5" fillId="6" borderId="48" xfId="0" applyFont="1" applyFill="1" applyBorder="1" applyAlignment="1">
      <alignment horizontal="center" vertical="center" textRotation="90" wrapText="1"/>
    </xf>
    <xf numFmtId="0" fontId="5" fillId="6" borderId="11" xfId="0" applyFont="1" applyFill="1" applyBorder="1" applyAlignment="1">
      <alignment horizontal="center" vertical="center" textRotation="90" wrapText="1"/>
    </xf>
    <xf numFmtId="0" fontId="5" fillId="6" borderId="49" xfId="0" applyFont="1" applyFill="1" applyBorder="1" applyAlignment="1">
      <alignment horizontal="center" vertical="center" textRotation="90" wrapText="1"/>
    </xf>
    <xf numFmtId="0" fontId="5" fillId="11" borderId="4" xfId="0" applyFont="1" applyFill="1" applyBorder="1" applyAlignment="1">
      <alignment horizontal="center" vertical="center"/>
    </xf>
    <xf numFmtId="0" fontId="5" fillId="11" borderId="3" xfId="0" applyFont="1" applyFill="1" applyBorder="1" applyAlignment="1">
      <alignment horizontal="center" vertical="center"/>
    </xf>
    <xf numFmtId="0" fontId="5" fillId="11" borderId="2" xfId="0" applyFont="1" applyFill="1" applyBorder="1" applyAlignment="1">
      <alignment horizontal="center" vertical="center"/>
    </xf>
    <xf numFmtId="0" fontId="5" fillId="18" borderId="2" xfId="0" applyFont="1" applyFill="1" applyBorder="1" applyAlignment="1">
      <alignment horizontal="center" vertical="center"/>
    </xf>
    <xf numFmtId="0" fontId="5" fillId="18" borderId="3" xfId="0" applyFont="1" applyFill="1" applyBorder="1" applyAlignment="1">
      <alignment horizontal="center" vertical="center"/>
    </xf>
    <xf numFmtId="0" fontId="5" fillId="18" borderId="4" xfId="0" applyFont="1" applyFill="1" applyBorder="1" applyAlignment="1">
      <alignment horizontal="center" vertical="center"/>
    </xf>
    <xf numFmtId="0" fontId="5" fillId="17" borderId="2" xfId="0" applyFont="1" applyFill="1" applyBorder="1" applyAlignment="1">
      <alignment horizontal="center" vertical="center"/>
    </xf>
    <xf numFmtId="0" fontId="5" fillId="17" borderId="3" xfId="0" applyFont="1" applyFill="1" applyBorder="1" applyAlignment="1">
      <alignment horizontal="center" vertical="center"/>
    </xf>
    <xf numFmtId="0" fontId="5" fillId="17" borderId="4" xfId="0" applyFont="1" applyFill="1" applyBorder="1" applyAlignment="1">
      <alignment horizontal="center" vertical="center"/>
    </xf>
    <xf numFmtId="0" fontId="5" fillId="14" borderId="2" xfId="0" applyFont="1" applyFill="1" applyBorder="1" applyAlignment="1">
      <alignment horizontal="center" vertical="center"/>
    </xf>
    <xf numFmtId="0" fontId="5" fillId="14" borderId="3" xfId="0" applyFont="1" applyFill="1" applyBorder="1" applyAlignment="1">
      <alignment horizontal="center" vertical="center"/>
    </xf>
    <xf numFmtId="0" fontId="5" fillId="13" borderId="2" xfId="0" applyFont="1" applyFill="1" applyBorder="1" applyAlignment="1">
      <alignment horizontal="center" vertical="center"/>
    </xf>
    <xf numFmtId="0" fontId="5" fillId="13" borderId="3" xfId="0" applyFont="1" applyFill="1" applyBorder="1" applyAlignment="1">
      <alignment horizontal="center" vertical="center"/>
    </xf>
    <xf numFmtId="0" fontId="5" fillId="12" borderId="4" xfId="0" applyFont="1" applyFill="1" applyBorder="1" applyAlignment="1">
      <alignment horizontal="center" vertical="center"/>
    </xf>
    <xf numFmtId="0" fontId="5" fillId="15" borderId="4" xfId="0" applyFont="1" applyFill="1" applyBorder="1" applyAlignment="1">
      <alignment horizontal="center" vertical="center"/>
    </xf>
    <xf numFmtId="0" fontId="5" fillId="16" borderId="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18" borderId="16" xfId="0" applyFont="1" applyFill="1" applyBorder="1" applyAlignment="1">
      <alignment horizontal="center" vertical="center"/>
    </xf>
    <xf numFmtId="0" fontId="5" fillId="18" borderId="34" xfId="0" applyFont="1" applyFill="1" applyBorder="1" applyAlignment="1">
      <alignment horizontal="center" vertical="center"/>
    </xf>
    <xf numFmtId="0" fontId="5" fillId="6" borderId="40" xfId="0" applyFont="1" applyFill="1" applyBorder="1" applyAlignment="1">
      <alignment horizontal="center" vertical="center" textRotation="90" wrapText="1"/>
    </xf>
    <xf numFmtId="0" fontId="5" fillId="6" borderId="37" xfId="0" applyFont="1" applyFill="1" applyBorder="1" applyAlignment="1">
      <alignment horizontal="center" vertical="center" textRotation="90" wrapText="1"/>
    </xf>
    <xf numFmtId="0" fontId="5" fillId="6" borderId="55" xfId="0" applyFont="1" applyFill="1" applyBorder="1" applyAlignment="1">
      <alignment horizontal="center" vertical="center" textRotation="90" wrapText="1"/>
    </xf>
    <xf numFmtId="0" fontId="5" fillId="11" borderId="29" xfId="0" applyFont="1" applyFill="1" applyBorder="1" applyAlignment="1">
      <alignment horizontal="center" vertical="center"/>
    </xf>
    <xf numFmtId="0" fontId="5" fillId="11" borderId="16" xfId="0" applyFont="1" applyFill="1" applyBorder="1" applyAlignment="1">
      <alignment horizontal="center" vertical="center"/>
    </xf>
    <xf numFmtId="0" fontId="5" fillId="3" borderId="16" xfId="0" applyFont="1" applyFill="1" applyBorder="1" applyAlignment="1">
      <alignment horizontal="center" vertical="center"/>
    </xf>
    <xf numFmtId="0" fontId="5" fillId="13" borderId="16" xfId="0" applyFont="1" applyFill="1" applyBorder="1" applyAlignment="1">
      <alignment horizontal="center" vertical="center"/>
    </xf>
    <xf numFmtId="0" fontId="5" fillId="14" borderId="16" xfId="0" applyFont="1" applyFill="1" applyBorder="1" applyAlignment="1">
      <alignment horizontal="center" vertical="center"/>
    </xf>
    <xf numFmtId="0" fontId="5" fillId="13" borderId="4" xfId="0" applyFont="1" applyFill="1" applyBorder="1" applyAlignment="1">
      <alignment horizontal="center" vertical="center"/>
    </xf>
    <xf numFmtId="0" fontId="5" fillId="14" borderId="4" xfId="0" applyFont="1" applyFill="1" applyBorder="1" applyAlignment="1">
      <alignment horizontal="center" vertical="center"/>
    </xf>
    <xf numFmtId="0" fontId="5" fillId="3" borderId="48"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49"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12" borderId="16" xfId="0" applyFont="1" applyFill="1" applyBorder="1" applyAlignment="1">
      <alignment horizontal="center" vertical="center"/>
    </xf>
    <xf numFmtId="0" fontId="5" fillId="15" borderId="16" xfId="0" applyFont="1" applyFill="1" applyBorder="1" applyAlignment="1">
      <alignment horizontal="center" vertical="center"/>
    </xf>
    <xf numFmtId="0" fontId="5" fillId="16" borderId="16" xfId="0" applyFont="1" applyFill="1" applyBorder="1" applyAlignment="1">
      <alignment horizontal="center" vertical="center"/>
    </xf>
    <xf numFmtId="0" fontId="5" fillId="10" borderId="16" xfId="0" applyFont="1" applyFill="1" applyBorder="1" applyAlignment="1">
      <alignment horizontal="center" vertical="center"/>
    </xf>
    <xf numFmtId="0" fontId="5" fillId="17" borderId="16" xfId="0" applyFont="1" applyFill="1" applyBorder="1" applyAlignment="1">
      <alignment horizontal="center" vertical="center"/>
    </xf>
    <xf numFmtId="0" fontId="5" fillId="17" borderId="34" xfId="0" applyFont="1" applyFill="1" applyBorder="1" applyAlignment="1">
      <alignment horizontal="center" vertical="center"/>
    </xf>
    <xf numFmtId="0" fontId="5" fillId="10" borderId="4" xfId="0" applyFont="1" applyFill="1" applyBorder="1" applyAlignment="1">
      <alignment horizontal="center" vertical="center"/>
    </xf>
    <xf numFmtId="0" fontId="0" fillId="6" borderId="27" xfId="0" applyFill="1" applyBorder="1" applyAlignment="1">
      <alignment horizontal="center" vertical="center"/>
    </xf>
    <xf numFmtId="0" fontId="0" fillId="6" borderId="20" xfId="0" applyFill="1" applyBorder="1" applyAlignment="1">
      <alignment horizontal="center" vertical="center"/>
    </xf>
    <xf numFmtId="0" fontId="0" fillId="6" borderId="58" xfId="0" applyFill="1" applyBorder="1" applyAlignment="1">
      <alignment horizontal="center" vertical="center"/>
    </xf>
    <xf numFmtId="0" fontId="13" fillId="6" borderId="16" xfId="0" applyFont="1" applyFill="1" applyBorder="1" applyAlignment="1">
      <alignment horizontal="center" vertical="center" textRotation="90" wrapText="1"/>
    </xf>
    <xf numFmtId="0" fontId="13" fillId="6" borderId="1" xfId="0" applyFont="1" applyFill="1" applyBorder="1" applyAlignment="1">
      <alignment horizontal="center" vertical="center" textRotation="90" wrapText="1"/>
    </xf>
    <xf numFmtId="0" fontId="9" fillId="6" borderId="16" xfId="0" applyFont="1" applyFill="1" applyBorder="1" applyAlignment="1">
      <alignment horizontal="center" vertical="center" textRotation="90" wrapText="1"/>
    </xf>
    <xf numFmtId="0" fontId="9" fillId="6" borderId="1" xfId="0" applyFont="1" applyFill="1" applyBorder="1" applyAlignment="1">
      <alignment horizontal="center" vertical="center" textRotation="90" wrapText="1"/>
    </xf>
    <xf numFmtId="0" fontId="5" fillId="6" borderId="36" xfId="0" applyFont="1" applyFill="1" applyBorder="1" applyAlignment="1">
      <alignment horizontal="center" vertical="center" textRotation="90" wrapText="1"/>
    </xf>
    <xf numFmtId="0" fontId="5" fillId="6" borderId="57" xfId="0" applyFont="1" applyFill="1" applyBorder="1" applyAlignment="1">
      <alignment horizontal="center" vertical="center" textRotation="90" wrapText="1"/>
    </xf>
    <xf numFmtId="0" fontId="5" fillId="6" borderId="56" xfId="0" applyFont="1" applyFill="1" applyBorder="1" applyAlignment="1">
      <alignment horizontal="center" vertical="center" textRotation="90" wrapText="1"/>
    </xf>
    <xf numFmtId="0" fontId="5" fillId="6" borderId="61" xfId="0" applyFont="1" applyFill="1" applyBorder="1" applyAlignment="1">
      <alignment horizontal="center" vertical="center" textRotation="90" wrapText="1"/>
    </xf>
    <xf numFmtId="0" fontId="33" fillId="0" borderId="0" xfId="0" applyFont="1" applyAlignment="1">
      <alignment horizontal="left" wrapText="1"/>
    </xf>
    <xf numFmtId="0" fontId="32" fillId="0" borderId="0" xfId="0" applyFont="1" applyAlignment="1">
      <alignment horizontal="left" wrapText="1"/>
    </xf>
    <xf numFmtId="0" fontId="35" fillId="0" borderId="0" xfId="0" applyFont="1" applyAlignment="1">
      <alignment horizontal="center"/>
    </xf>
    <xf numFmtId="0" fontId="0" fillId="19" borderId="0" xfId="0" applyFill="1" applyBorder="1" applyAlignment="1">
      <alignment horizontal="left"/>
    </xf>
    <xf numFmtId="0" fontId="0" fillId="19" borderId="9" xfId="0" applyFill="1" applyBorder="1" applyAlignment="1">
      <alignment horizontal="left"/>
    </xf>
    <xf numFmtId="0" fontId="0" fillId="19" borderId="59" xfId="0" applyFill="1" applyBorder="1" applyAlignment="1">
      <alignment horizontal="left"/>
    </xf>
    <xf numFmtId="0" fontId="24" fillId="0" borderId="0" xfId="0" applyFont="1" applyAlignment="1">
      <alignment horizontal="center"/>
    </xf>
    <xf numFmtId="0" fontId="26" fillId="6" borderId="2" xfId="0" applyFont="1" applyFill="1" applyBorder="1" applyAlignment="1">
      <alignment horizontal="left" vertical="center"/>
    </xf>
    <xf numFmtId="0" fontId="26" fillId="6" borderId="4" xfId="0" applyFont="1" applyFill="1" applyBorder="1" applyAlignment="1">
      <alignment horizontal="left" vertical="center"/>
    </xf>
    <xf numFmtId="0" fontId="26" fillId="6" borderId="3" xfId="0" applyFont="1" applyFill="1" applyBorder="1" applyAlignment="1">
      <alignment horizontal="left" vertical="center"/>
    </xf>
    <xf numFmtId="0" fontId="27" fillId="2" borderId="46" xfId="0" applyFont="1" applyFill="1" applyBorder="1" applyAlignment="1">
      <alignment horizontal="center" vertical="center"/>
    </xf>
    <xf numFmtId="0" fontId="27" fillId="2" borderId="65" xfId="0" applyFont="1" applyFill="1" applyBorder="1" applyAlignment="1">
      <alignment horizontal="center" vertical="center"/>
    </xf>
    <xf numFmtId="0" fontId="27" fillId="2" borderId="15"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2" borderId="17" xfId="0" applyFont="1" applyFill="1" applyBorder="1" applyAlignment="1">
      <alignment horizontal="center" vertical="center"/>
    </xf>
    <xf numFmtId="0" fontId="27" fillId="2" borderId="54" xfId="0" applyFont="1" applyFill="1" applyBorder="1" applyAlignment="1">
      <alignment horizontal="center" vertical="center" wrapText="1"/>
    </xf>
    <xf numFmtId="0" fontId="27" fillId="2" borderId="43" xfId="0" applyFont="1" applyFill="1" applyBorder="1" applyAlignment="1">
      <alignment horizontal="center" vertical="center"/>
    </xf>
    <xf numFmtId="0" fontId="5" fillId="0" borderId="2" xfId="0" applyFont="1" applyBorder="1" applyAlignment="1">
      <alignment horizontal="center"/>
    </xf>
    <xf numFmtId="0" fontId="5" fillId="0" borderId="21" xfId="0" applyFont="1" applyBorder="1" applyAlignment="1">
      <alignment horizontal="center"/>
    </xf>
    <xf numFmtId="9" fontId="7" fillId="0" borderId="51" xfId="1" applyFont="1" applyBorder="1" applyAlignment="1">
      <alignment horizontal="center"/>
    </xf>
    <xf numFmtId="9" fontId="7" fillId="0" borderId="52" xfId="1" applyFont="1" applyBorder="1" applyAlignment="1">
      <alignment horizontal="center"/>
    </xf>
    <xf numFmtId="9" fontId="7" fillId="0" borderId="53" xfId="1" applyFont="1" applyBorder="1" applyAlignment="1">
      <alignment horizontal="center"/>
    </xf>
    <xf numFmtId="9" fontId="7" fillId="0" borderId="12" xfId="1" applyFont="1" applyBorder="1" applyAlignment="1">
      <alignment horizontal="center"/>
    </xf>
    <xf numFmtId="9" fontId="7" fillId="0" borderId="13" xfId="1" applyFont="1" applyBorder="1" applyAlignment="1">
      <alignment horizontal="center"/>
    </xf>
    <xf numFmtId="9" fontId="7" fillId="0" borderId="14" xfId="1" applyFont="1" applyBorder="1" applyAlignment="1">
      <alignment horizontal="center"/>
    </xf>
    <xf numFmtId="0" fontId="5" fillId="5" borderId="39"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21" xfId="0" applyFont="1" applyFill="1" applyBorder="1" applyAlignment="1">
      <alignment horizontal="center" vertical="center"/>
    </xf>
    <xf numFmtId="0" fontId="5" fillId="0" borderId="39"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46" xfId="0" applyFont="1" applyBorder="1" applyAlignment="1">
      <alignment horizontal="center"/>
    </xf>
    <xf numFmtId="0" fontId="5" fillId="0" borderId="35" xfId="0" applyFont="1" applyBorder="1" applyAlignment="1">
      <alignment horizontal="center"/>
    </xf>
    <xf numFmtId="0" fontId="5" fillId="0" borderId="38" xfId="0" applyFont="1" applyBorder="1" applyAlignment="1">
      <alignment horizont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 xfId="0" applyFont="1" applyBorder="1" applyAlignment="1">
      <alignment horizontal="center" vertical="center"/>
    </xf>
    <xf numFmtId="0" fontId="5" fillId="0" borderId="19" xfId="0" applyFont="1" applyBorder="1" applyAlignment="1">
      <alignment horizontal="center" vertical="center"/>
    </xf>
    <xf numFmtId="0" fontId="5" fillId="0" borderId="29" xfId="0" applyFont="1" applyBorder="1" applyAlignment="1">
      <alignment horizontal="center" vertical="center"/>
    </xf>
    <xf numFmtId="0" fontId="5" fillId="0" borderId="3"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0" xfId="0" applyFont="1" applyBorder="1" applyAlignment="1">
      <alignment horizontal="center" vertical="center"/>
    </xf>
    <xf numFmtId="0" fontId="5" fillId="0" borderId="0"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20" fillId="7" borderId="15" xfId="0" applyFont="1" applyFill="1" applyBorder="1" applyAlignment="1">
      <alignment horizontal="center" vertical="center"/>
    </xf>
    <xf numFmtId="0" fontId="20" fillId="7" borderId="18" xfId="0" applyFont="1" applyFill="1" applyBorder="1" applyAlignment="1">
      <alignment horizontal="center" vertical="center"/>
    </xf>
    <xf numFmtId="0" fontId="20" fillId="7" borderId="16" xfId="0" applyFont="1" applyFill="1" applyBorder="1" applyAlignment="1">
      <alignment horizontal="center" vertical="center"/>
    </xf>
    <xf numFmtId="0" fontId="20" fillId="7" borderId="1" xfId="0" applyFont="1" applyFill="1" applyBorder="1" applyAlignment="1">
      <alignment horizontal="center" vertical="center"/>
    </xf>
    <xf numFmtId="0" fontId="20" fillId="7" borderId="10" xfId="0" applyFont="1" applyFill="1" applyBorder="1" applyAlignment="1">
      <alignment horizontal="center" vertical="center"/>
    </xf>
    <xf numFmtId="9" fontId="20" fillId="7" borderId="17" xfId="1" applyFont="1" applyFill="1" applyBorder="1" applyAlignment="1">
      <alignment horizontal="center" vertical="center"/>
    </xf>
    <xf numFmtId="9" fontId="20" fillId="7" borderId="19" xfId="1" applyFont="1" applyFill="1" applyBorder="1" applyAlignment="1">
      <alignment horizontal="center" vertical="center"/>
    </xf>
    <xf numFmtId="9" fontId="20" fillId="7" borderId="26" xfId="1" applyFont="1" applyFill="1" applyBorder="1" applyAlignment="1">
      <alignment horizontal="center" vertical="center"/>
    </xf>
    <xf numFmtId="0" fontId="20" fillId="7" borderId="25" xfId="0" applyFont="1" applyFill="1" applyBorder="1" applyAlignment="1">
      <alignment horizontal="center" vertical="center"/>
    </xf>
    <xf numFmtId="0" fontId="20" fillId="7" borderId="42" xfId="0" applyFont="1" applyFill="1" applyBorder="1" applyAlignment="1">
      <alignment horizontal="center" vertical="center"/>
    </xf>
    <xf numFmtId="0" fontId="20" fillId="7" borderId="47" xfId="0" applyFont="1" applyFill="1" applyBorder="1" applyAlignment="1">
      <alignment horizontal="center" vertical="center"/>
    </xf>
    <xf numFmtId="0" fontId="20" fillId="7" borderId="48" xfId="0" applyFont="1" applyFill="1" applyBorder="1" applyAlignment="1">
      <alignment horizontal="center" vertical="center"/>
    </xf>
    <xf numFmtId="0" fontId="20" fillId="7" borderId="49" xfId="0" applyFont="1" applyFill="1" applyBorder="1" applyAlignment="1">
      <alignment horizontal="center" vertical="center"/>
    </xf>
    <xf numFmtId="9" fontId="20" fillId="7" borderId="40" xfId="1" applyFont="1" applyFill="1" applyBorder="1" applyAlignment="1">
      <alignment horizontal="center" vertical="center"/>
    </xf>
    <xf numFmtId="9" fontId="20" fillId="7" borderId="37" xfId="1" applyFont="1" applyFill="1" applyBorder="1" applyAlignment="1">
      <alignment horizontal="center" vertical="center"/>
    </xf>
    <xf numFmtId="9" fontId="20" fillId="7" borderId="41" xfId="1" applyFont="1" applyFill="1" applyBorder="1" applyAlignment="1">
      <alignment horizontal="center" vertical="center"/>
    </xf>
    <xf numFmtId="0" fontId="20" fillId="7" borderId="30" xfId="0" applyFont="1" applyFill="1" applyBorder="1" applyAlignment="1">
      <alignment horizontal="center" vertical="center"/>
    </xf>
    <xf numFmtId="0" fontId="20" fillId="7" borderId="11" xfId="0" applyFont="1" applyFill="1" applyBorder="1" applyAlignment="1">
      <alignment horizontal="center" vertical="center"/>
    </xf>
    <xf numFmtId="0" fontId="20" fillId="7" borderId="2" xfId="0" applyFont="1" applyFill="1" applyBorder="1" applyAlignment="1">
      <alignment horizontal="center" vertical="center"/>
    </xf>
    <xf numFmtId="0" fontId="20" fillId="7" borderId="5" xfId="0" applyFont="1" applyFill="1" applyBorder="1" applyAlignment="1">
      <alignment horizontal="center" vertical="center"/>
    </xf>
    <xf numFmtId="0" fontId="5" fillId="7" borderId="17" xfId="0" applyFont="1" applyFill="1" applyBorder="1" applyAlignment="1">
      <alignment horizontal="center" vertical="center" wrapText="1"/>
    </xf>
    <xf numFmtId="0" fontId="5" fillId="7" borderId="45" xfId="0" applyFont="1" applyFill="1" applyBorder="1" applyAlignment="1">
      <alignment horizontal="center" vertical="center" wrapText="1"/>
    </xf>
    <xf numFmtId="9" fontId="20" fillId="7" borderId="55" xfId="1" applyFont="1" applyFill="1" applyBorder="1" applyAlignment="1">
      <alignment horizontal="center" vertical="center"/>
    </xf>
    <xf numFmtId="0" fontId="5" fillId="7" borderId="15" xfId="0" applyFont="1" applyFill="1" applyBorder="1" applyAlignment="1">
      <alignment horizontal="center" vertical="center" wrapText="1"/>
    </xf>
    <xf numFmtId="0" fontId="5" fillId="7" borderId="16" xfId="0" applyFont="1" applyFill="1" applyBorder="1" applyAlignment="1">
      <alignment horizontal="center" vertical="center" wrapText="1"/>
    </xf>
    <xf numFmtId="0" fontId="20" fillId="7" borderId="34" xfId="0" applyFont="1" applyFill="1" applyBorder="1" applyAlignment="1">
      <alignment horizontal="center" vertical="center"/>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2" xfId="0" applyFont="1" applyBorder="1" applyAlignment="1">
      <alignment horizontal="center" vertical="center"/>
    </xf>
    <xf numFmtId="0" fontId="5" fillId="0" borderId="31" xfId="0" applyFont="1" applyBorder="1" applyAlignment="1">
      <alignment horizontal="center" vertical="center"/>
    </xf>
    <xf numFmtId="0" fontId="5" fillId="0" borderId="48" xfId="0" applyFont="1" applyBorder="1" applyAlignment="1">
      <alignment horizontal="center" vertical="center" wrapText="1"/>
    </xf>
    <xf numFmtId="0" fontId="5" fillId="0" borderId="32"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32" xfId="0" applyFont="1" applyBorder="1" applyAlignment="1">
      <alignment horizontal="center" vertical="center" wrapText="1"/>
    </xf>
    <xf numFmtId="0" fontId="5" fillId="0" borderId="18" xfId="0" applyFont="1" applyBorder="1" applyAlignment="1">
      <alignment horizontal="left" vertical="center" wrapText="1"/>
    </xf>
    <xf numFmtId="0" fontId="5" fillId="3" borderId="1" xfId="0" applyFont="1" applyFill="1" applyBorder="1" applyAlignment="1">
      <alignment horizontal="center" vertical="center"/>
    </xf>
    <xf numFmtId="0" fontId="5" fillId="4" borderId="1" xfId="0" applyFont="1" applyFill="1" applyBorder="1" applyAlignment="1">
      <alignment horizontal="center" vertical="center"/>
    </xf>
    <xf numFmtId="9" fontId="5" fillId="0" borderId="26" xfId="1" applyFont="1" applyBorder="1" applyAlignment="1">
      <alignment horizontal="center" vertical="center"/>
    </xf>
    <xf numFmtId="9" fontId="5" fillId="0" borderId="55" xfId="1" applyFont="1" applyBorder="1" applyAlignment="1">
      <alignment horizontal="center" vertical="center"/>
    </xf>
    <xf numFmtId="0" fontId="5" fillId="4" borderId="22" xfId="0" applyFont="1" applyFill="1" applyBorder="1" applyAlignment="1">
      <alignment horizontal="center" vertical="center"/>
    </xf>
    <xf numFmtId="0" fontId="5" fillId="0" borderId="15" xfId="0" applyFont="1" applyBorder="1" applyAlignment="1">
      <alignment horizontal="left" vertical="center" wrapText="1"/>
    </xf>
    <xf numFmtId="0" fontId="5" fillId="0" borderId="33" xfId="0" applyFont="1" applyBorder="1" applyAlignment="1">
      <alignment horizontal="left" vertical="center" wrapText="1"/>
    </xf>
    <xf numFmtId="0" fontId="6" fillId="0" borderId="0" xfId="0" applyFont="1" applyAlignment="1">
      <alignment horizontal="center"/>
    </xf>
  </cellXfs>
  <cellStyles count="2">
    <cellStyle name="Normal" xfId="0" builtinId="0"/>
    <cellStyle name="Percent" xfId="1" builtinId="5"/>
  </cellStyles>
  <dxfs count="1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1499679555650502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3"/>
  <sheetViews>
    <sheetView workbookViewId="0">
      <selection activeCell="D12" sqref="D12"/>
    </sheetView>
  </sheetViews>
  <sheetFormatPr defaultRowHeight="15"/>
  <cols>
    <col min="1" max="1" width="6" customWidth="1"/>
    <col min="2" max="2" width="31.140625" customWidth="1"/>
    <col min="3" max="3" width="76" customWidth="1"/>
    <col min="4" max="4" width="8.28515625" customWidth="1"/>
  </cols>
  <sheetData>
    <row r="1" spans="2:12" ht="15.75">
      <c r="B1" s="351" t="s">
        <v>209</v>
      </c>
    </row>
    <row r="2" spans="2:12">
      <c r="B2" s="350" t="s">
        <v>211</v>
      </c>
      <c r="C2" s="350" t="s">
        <v>212</v>
      </c>
    </row>
    <row r="3" spans="2:12">
      <c r="B3" s="352" t="s">
        <v>210</v>
      </c>
      <c r="C3" s="352" t="s">
        <v>214</v>
      </c>
    </row>
    <row r="4" spans="2:12" ht="60">
      <c r="B4" s="354" t="s">
        <v>213</v>
      </c>
      <c r="C4" s="355" t="s">
        <v>222</v>
      </c>
    </row>
    <row r="5" spans="2:12" ht="45">
      <c r="B5" s="357" t="s">
        <v>215</v>
      </c>
      <c r="C5" s="353" t="s">
        <v>223</v>
      </c>
      <c r="D5" s="356"/>
      <c r="E5" s="356"/>
      <c r="F5" s="356"/>
      <c r="G5" s="356"/>
      <c r="H5" s="356"/>
      <c r="I5" s="356"/>
      <c r="J5" s="356"/>
      <c r="K5" s="356"/>
      <c r="L5" s="356"/>
    </row>
    <row r="6" spans="2:12" s="1" customFormat="1" ht="30">
      <c r="B6" s="357" t="s">
        <v>217</v>
      </c>
      <c r="C6" s="354" t="s">
        <v>216</v>
      </c>
    </row>
    <row r="7" spans="2:12" ht="30">
      <c r="B7" s="353" t="s">
        <v>218</v>
      </c>
      <c r="C7" s="353" t="s">
        <v>219</v>
      </c>
    </row>
    <row r="8" spans="2:12" s="1" customFormat="1" ht="30">
      <c r="B8" s="357" t="s">
        <v>221</v>
      </c>
      <c r="C8" s="354" t="s">
        <v>224</v>
      </c>
    </row>
    <row r="9" spans="2:12" ht="15.75" thickBot="1"/>
    <row r="10" spans="2:12" ht="15.75">
      <c r="C10" s="365" t="s">
        <v>227</v>
      </c>
    </row>
    <row r="11" spans="2:12">
      <c r="C11" s="363"/>
    </row>
    <row r="12" spans="2:12" ht="45.75" thickBot="1">
      <c r="C12" s="364" t="s">
        <v>228</v>
      </c>
    </row>
    <row r="13" spans="2:12">
      <c r="C13" s="135"/>
    </row>
  </sheetData>
  <sheetProtection password="CE55" sheet="1" objects="1" scenarios="1"/>
  <printOptions horizontalCentered="1"/>
  <pageMargins left="0.70866141732283472" right="0.70866141732283472" top="0.74803149606299213" bottom="0.74803149606299213" header="0.31496062992125984" footer="0.31496062992125984"/>
  <pageSetup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T35"/>
  <sheetViews>
    <sheetView topLeftCell="D16" zoomScale="98" zoomScaleNormal="98" workbookViewId="0">
      <selection activeCell="Y35" sqref="Y35"/>
    </sheetView>
  </sheetViews>
  <sheetFormatPr defaultRowHeight="15"/>
  <cols>
    <col min="1" max="1" width="5.5703125" style="233" customWidth="1"/>
    <col min="2" max="2" width="7.7109375" style="233" bestFit="1" customWidth="1"/>
    <col min="3" max="3" width="11.85546875" style="233" customWidth="1"/>
    <col min="4" max="4" width="12.140625" style="233" customWidth="1"/>
    <col min="5" max="5" width="20.7109375" style="233" bestFit="1" customWidth="1"/>
    <col min="6" max="6" width="13.5703125" style="235" hidden="1" customWidth="1"/>
    <col min="7" max="7" width="8.140625" style="233" customWidth="1"/>
    <col min="8" max="8" width="5.7109375" style="233" customWidth="1"/>
    <col min="9" max="9" width="5.42578125" style="233" customWidth="1"/>
    <col min="10" max="10" width="5.140625" style="233" customWidth="1"/>
    <col min="11" max="11" width="5.42578125" style="233" customWidth="1"/>
    <col min="12" max="13" width="6.5703125" style="233" customWidth="1"/>
    <col min="14" max="15" width="5.85546875" style="233" customWidth="1"/>
    <col min="16" max="16" width="8.140625" style="233" customWidth="1"/>
    <col min="17" max="17" width="8.28515625" style="233" customWidth="1"/>
    <col min="18" max="18" width="8.140625" style="233" customWidth="1"/>
    <col min="19" max="19" width="5.85546875" style="233" customWidth="1"/>
    <col min="20" max="20" width="8.140625" style="233" customWidth="1"/>
    <col min="21" max="21" width="9" style="233" customWidth="1"/>
    <col min="22" max="22" width="8.140625" style="233" customWidth="1"/>
    <col min="23" max="23" width="8" style="233" customWidth="1"/>
    <col min="24" max="24" width="6.85546875" style="233" customWidth="1"/>
    <col min="25" max="25" width="7.140625" style="233" customWidth="1"/>
    <col min="26" max="29" width="7.140625" style="233" hidden="1" customWidth="1"/>
    <col min="30" max="30" width="5.42578125" style="233" hidden="1" customWidth="1"/>
    <col min="31" max="31" width="6.140625" style="233" hidden="1" customWidth="1"/>
    <col min="32" max="32" width="5.42578125" style="233" hidden="1" customWidth="1"/>
    <col min="33" max="33" width="5.85546875" style="233" hidden="1" customWidth="1"/>
    <col min="34" max="34" width="5.42578125" style="233" hidden="1" customWidth="1"/>
    <col min="35" max="35" width="6.140625" style="233" hidden="1" customWidth="1"/>
    <col min="36" max="36" width="5.85546875" style="233" hidden="1" customWidth="1"/>
    <col min="37" max="39" width="6.140625" style="233" hidden="1" customWidth="1"/>
    <col min="40" max="40" width="5.85546875" style="233" hidden="1" customWidth="1"/>
    <col min="41" max="41" width="8.140625" style="233" hidden="1" customWidth="1"/>
    <col min="42" max="42" width="5.42578125" style="233" hidden="1" customWidth="1"/>
    <col min="43" max="43" width="6.140625" style="233" hidden="1" customWidth="1"/>
    <col min="44" max="44" width="5.42578125" style="233" hidden="1" customWidth="1"/>
    <col min="45" max="45" width="5.85546875" style="233" hidden="1" customWidth="1"/>
    <col min="46" max="46" width="5.42578125" style="233" hidden="1" customWidth="1"/>
    <col min="47" max="47" width="6.140625" style="233" hidden="1" customWidth="1"/>
    <col min="48" max="48" width="5.85546875" style="233" hidden="1" customWidth="1"/>
    <col min="49" max="51" width="6.140625" style="233" hidden="1" customWidth="1"/>
    <col min="52" max="52" width="5.85546875" style="233" hidden="1" customWidth="1"/>
    <col min="53" max="53" width="8.140625" style="233" hidden="1" customWidth="1"/>
    <col min="54" max="54" width="5.42578125" style="233" hidden="1" customWidth="1"/>
    <col min="55" max="55" width="6.140625" style="233" hidden="1" customWidth="1"/>
    <col min="56" max="56" width="5.42578125" style="233" hidden="1" customWidth="1"/>
    <col min="57" max="57" width="5.85546875" style="233" hidden="1" customWidth="1"/>
    <col min="58" max="58" width="5.42578125" style="233" hidden="1" customWidth="1"/>
    <col min="59" max="59" width="6.140625" style="233" hidden="1" customWidth="1"/>
    <col min="60" max="60" width="5.85546875" style="233" hidden="1" customWidth="1"/>
    <col min="61" max="63" width="6.140625" style="233" hidden="1" customWidth="1"/>
    <col min="64" max="64" width="5.85546875" style="233" hidden="1" customWidth="1"/>
    <col min="65" max="65" width="8.140625" style="233" hidden="1" customWidth="1"/>
    <col min="66" max="66" width="5.42578125" style="233" hidden="1" customWidth="1"/>
    <col min="67" max="67" width="6.140625" style="233" hidden="1" customWidth="1"/>
    <col min="68" max="68" width="5.42578125" style="233" hidden="1" customWidth="1"/>
    <col min="69" max="69" width="5.85546875" style="233" hidden="1" customWidth="1"/>
    <col min="70" max="70" width="5.42578125" style="233" hidden="1" customWidth="1"/>
    <col min="71" max="71" width="6.140625" style="233" hidden="1" customWidth="1"/>
    <col min="72" max="72" width="5.140625" style="233" hidden="1" customWidth="1"/>
    <col min="73" max="75" width="6.140625" style="233" hidden="1" customWidth="1"/>
    <col min="76" max="77" width="5.85546875" style="233" hidden="1" customWidth="1"/>
    <col min="78" max="78" width="5.140625" style="233" hidden="1" customWidth="1"/>
    <col min="79" max="79" width="8.140625" style="233" hidden="1" customWidth="1"/>
    <col min="80" max="80" width="4.140625" style="233" hidden="1" customWidth="1"/>
    <col min="81" max="81" width="8.140625" style="233" hidden="1" customWidth="1"/>
    <col min="82" max="82" width="4.140625" style="233" hidden="1" customWidth="1"/>
    <col min="83" max="83" width="8.140625" style="233" hidden="1" customWidth="1"/>
    <col min="84" max="84" width="4.140625" style="233" hidden="1" customWidth="1"/>
    <col min="85" max="85" width="5.85546875" style="233" hidden="1" customWidth="1"/>
    <col min="86" max="86" width="4.28515625" style="233" hidden="1" customWidth="1"/>
    <col min="87" max="87" width="5.85546875" style="233" hidden="1" customWidth="1"/>
    <col min="88" max="88" width="4.28515625" style="233" hidden="1" customWidth="1"/>
    <col min="89" max="89" width="8.140625" style="233" hidden="1" customWidth="1"/>
    <col min="90" max="90" width="4.140625" style="233" hidden="1" customWidth="1"/>
    <col min="91" max="91" width="5.85546875" style="233" hidden="1" customWidth="1"/>
    <col min="92" max="92" width="4.140625" style="233" hidden="1" customWidth="1"/>
    <col min="93" max="93" width="5.85546875" style="233" hidden="1" customWidth="1"/>
    <col min="94" max="94" width="4.140625" style="233" hidden="1" customWidth="1"/>
    <col min="95" max="95" width="8.140625" style="233" hidden="1" customWidth="1"/>
    <col min="96" max="96" width="4.140625" style="233" hidden="1" customWidth="1"/>
    <col min="97" max="97" width="5.85546875" style="233" hidden="1" customWidth="1"/>
    <col min="98" max="98" width="4.28515625" style="233" hidden="1" customWidth="1"/>
    <col min="99" max="99" width="5.85546875" style="233" hidden="1" customWidth="1"/>
    <col min="100" max="100" width="4.28515625" style="233" hidden="1" customWidth="1"/>
    <col min="101" max="101" width="8.140625" style="233" hidden="1" customWidth="1"/>
    <col min="102" max="102" width="4.140625" style="233" hidden="1" customWidth="1"/>
    <col min="103" max="103" width="5.85546875" style="233" hidden="1" customWidth="1"/>
    <col min="104" max="104" width="4.140625" style="233" hidden="1" customWidth="1"/>
    <col min="105" max="105" width="5.85546875" style="233" hidden="1" customWidth="1"/>
    <col min="106" max="106" width="4.140625" style="233" hidden="1" customWidth="1"/>
    <col min="107" max="107" width="5.85546875" style="233" hidden="1" customWidth="1"/>
    <col min="108" max="108" width="4.140625" style="233" hidden="1" customWidth="1"/>
    <col min="109" max="109" width="5.85546875" style="233" hidden="1" customWidth="1"/>
    <col min="110" max="110" width="4.28515625" style="233" hidden="1" customWidth="1"/>
    <col min="111" max="111" width="5.85546875" style="233" hidden="1" customWidth="1"/>
    <col min="112" max="112" width="4.28515625" style="233" hidden="1" customWidth="1"/>
    <col min="113" max="113" width="5.85546875" style="233" hidden="1" customWidth="1"/>
    <col min="114" max="114" width="4.140625" style="233" hidden="1" customWidth="1"/>
    <col min="115" max="115" width="5.85546875" style="233" hidden="1" customWidth="1"/>
    <col min="116" max="116" width="4.140625" style="233" hidden="1" customWidth="1"/>
    <col min="117" max="117" width="5.85546875" style="233" hidden="1" customWidth="1"/>
    <col min="118" max="118" width="4.140625" style="233" hidden="1" customWidth="1"/>
    <col min="119" max="119" width="8.140625" style="233" hidden="1" customWidth="1"/>
    <col min="120" max="120" width="4.140625" style="233" hidden="1" customWidth="1"/>
    <col min="121" max="121" width="5.85546875" style="233" hidden="1" customWidth="1"/>
    <col min="122" max="122" width="4.28515625" style="233" hidden="1" customWidth="1"/>
    <col min="123" max="123" width="5.85546875" style="233" hidden="1" customWidth="1"/>
    <col min="124" max="124" width="4.28515625" style="233" hidden="1" customWidth="1"/>
    <col min="125" max="125" width="5.85546875" style="233" hidden="1" customWidth="1"/>
    <col min="126" max="126" width="4.140625" style="233" hidden="1" customWidth="1"/>
    <col min="127" max="127" width="8.140625" style="233" hidden="1" customWidth="1"/>
    <col min="128" max="128" width="4.140625" style="233" hidden="1" customWidth="1"/>
    <col min="129" max="129" width="5.85546875" style="233" hidden="1" customWidth="1"/>
    <col min="130" max="130" width="4.140625" style="233" hidden="1" customWidth="1"/>
    <col min="131" max="131" width="8.140625" style="233" hidden="1" customWidth="1"/>
    <col min="132" max="132" width="4.140625" style="233" hidden="1" customWidth="1"/>
    <col min="133" max="133" width="5.85546875" style="233" hidden="1" customWidth="1"/>
    <col min="134" max="134" width="4.28515625" style="233" hidden="1" customWidth="1"/>
    <col min="135" max="135" width="5.85546875" style="233" hidden="1" customWidth="1"/>
    <col min="136" max="136" width="4.28515625" style="233" hidden="1" customWidth="1"/>
    <col min="137" max="137" width="8.140625" style="233" hidden="1" customWidth="1"/>
    <col min="138" max="138" width="4.140625" style="233" hidden="1" customWidth="1"/>
    <col min="139" max="139" width="5.85546875" style="233" hidden="1" customWidth="1"/>
    <col min="140" max="140" width="4.140625" style="233" hidden="1" customWidth="1"/>
    <col min="141" max="141" width="5.85546875" style="233" hidden="1" customWidth="1"/>
    <col min="142" max="142" width="4.140625" style="233" hidden="1" customWidth="1"/>
    <col min="143" max="143" width="5.85546875" style="233" hidden="1" customWidth="1"/>
    <col min="144" max="144" width="4.140625" style="233" hidden="1" customWidth="1"/>
    <col min="145" max="145" width="5.85546875" style="233" hidden="1" customWidth="1"/>
    <col min="146" max="146" width="5.7109375" style="233" hidden="1" customWidth="1"/>
    <col min="147" max="147" width="8.140625" style="233" hidden="1" customWidth="1"/>
    <col min="148" max="148" width="4.28515625" style="233" hidden="1" customWidth="1"/>
    <col min="149" max="149" width="8.140625" style="233" hidden="1" customWidth="1"/>
    <col min="150" max="150" width="10.7109375" style="233" bestFit="1" customWidth="1"/>
    <col min="151" max="16384" width="9.140625" style="233"/>
  </cols>
  <sheetData>
    <row r="1" spans="1:150" ht="26.25">
      <c r="A1" s="367" t="s">
        <v>201</v>
      </c>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7"/>
      <c r="AX1" s="367"/>
      <c r="AY1" s="367"/>
      <c r="AZ1" s="367"/>
      <c r="BA1" s="367"/>
      <c r="BB1" s="367"/>
      <c r="BC1" s="367"/>
      <c r="BD1" s="367"/>
      <c r="BE1" s="367"/>
      <c r="BF1" s="367"/>
      <c r="BG1" s="367"/>
      <c r="BH1" s="367"/>
      <c r="BI1" s="367"/>
      <c r="BJ1" s="367"/>
      <c r="BK1" s="367"/>
      <c r="BL1" s="367"/>
      <c r="BM1" s="367"/>
      <c r="BN1" s="367"/>
      <c r="BO1" s="367"/>
      <c r="BP1" s="367"/>
      <c r="BQ1" s="367"/>
      <c r="BR1" s="367"/>
      <c r="BS1" s="367"/>
      <c r="BT1" s="367"/>
      <c r="BU1" s="367"/>
      <c r="BV1" s="367"/>
      <c r="BW1" s="367"/>
      <c r="BX1" s="367"/>
      <c r="BY1" s="367"/>
      <c r="BZ1" s="367"/>
      <c r="CA1" s="367"/>
      <c r="CB1" s="367"/>
      <c r="CC1" s="367"/>
      <c r="CD1" s="367"/>
      <c r="CE1" s="367"/>
      <c r="CF1" s="367"/>
      <c r="CG1" s="367"/>
      <c r="CH1" s="367"/>
      <c r="CI1" s="367"/>
      <c r="CJ1" s="367"/>
      <c r="CK1" s="367"/>
      <c r="CL1" s="367"/>
      <c r="CM1" s="367"/>
      <c r="CN1" s="367"/>
      <c r="CO1" s="367"/>
      <c r="CP1" s="367"/>
      <c r="CQ1" s="367"/>
      <c r="CR1" s="367"/>
      <c r="CS1" s="367"/>
      <c r="CT1" s="367"/>
      <c r="CU1" s="367"/>
      <c r="CV1" s="367"/>
      <c r="CW1" s="367"/>
      <c r="CX1" s="367"/>
      <c r="CY1" s="367"/>
      <c r="CZ1" s="367"/>
      <c r="DA1" s="367"/>
      <c r="DB1" s="367"/>
      <c r="DC1" s="367"/>
      <c r="DD1" s="367"/>
      <c r="DE1" s="367"/>
      <c r="DF1" s="367"/>
      <c r="DG1" s="367"/>
      <c r="DH1" s="367"/>
      <c r="DI1" s="367"/>
      <c r="DJ1" s="367"/>
      <c r="DK1" s="367"/>
      <c r="DL1" s="367"/>
      <c r="DM1" s="367"/>
      <c r="DN1" s="367"/>
      <c r="DO1" s="367"/>
      <c r="DP1" s="367"/>
      <c r="DQ1" s="367"/>
      <c r="DR1" s="367"/>
      <c r="DS1" s="367"/>
      <c r="DT1" s="367"/>
      <c r="DU1" s="367"/>
      <c r="DV1" s="367"/>
      <c r="DW1" s="367"/>
      <c r="DX1" s="367"/>
      <c r="DY1" s="367"/>
      <c r="DZ1" s="367"/>
      <c r="EA1" s="367"/>
      <c r="EB1" s="367"/>
      <c r="EC1" s="367"/>
      <c r="ED1" s="367"/>
      <c r="EE1" s="367"/>
      <c r="EF1" s="367"/>
      <c r="EG1" s="367"/>
      <c r="EH1" s="367"/>
      <c r="EI1" s="367"/>
      <c r="EJ1" s="367"/>
      <c r="EK1" s="367"/>
      <c r="EL1" s="367"/>
      <c r="EM1" s="367"/>
      <c r="EN1" s="367"/>
      <c r="EO1" s="367"/>
      <c r="EP1" s="367"/>
      <c r="EQ1" s="367"/>
      <c r="ER1" s="367"/>
      <c r="ES1" s="367"/>
      <c r="ET1" s="367"/>
    </row>
    <row r="3" spans="1:150" ht="21">
      <c r="A3" s="234"/>
    </row>
    <row r="4" spans="1:150" ht="34.5" customHeight="1">
      <c r="A4" s="366"/>
      <c r="B4" s="366"/>
      <c r="C4" s="366"/>
      <c r="D4" s="366"/>
      <c r="E4" s="366"/>
      <c r="F4" s="366"/>
      <c r="G4" s="366"/>
      <c r="H4" s="366"/>
      <c r="I4" s="366"/>
      <c r="J4" s="366"/>
      <c r="K4" s="366"/>
      <c r="L4" s="366"/>
      <c r="M4" s="366"/>
      <c r="N4" s="366"/>
      <c r="O4" s="366"/>
      <c r="P4" s="366"/>
      <c r="Q4" s="366"/>
      <c r="R4" s="366"/>
      <c r="S4" s="366"/>
      <c r="T4" s="366"/>
      <c r="U4" s="366"/>
      <c r="V4" s="366"/>
      <c r="W4" s="366"/>
      <c r="X4" s="366"/>
      <c r="Y4" s="366"/>
      <c r="Z4" s="320"/>
      <c r="AA4" s="320"/>
      <c r="AB4" s="320"/>
      <c r="AC4" s="320"/>
      <c r="AD4" s="320"/>
      <c r="AE4" s="320"/>
      <c r="AF4" s="320"/>
      <c r="AG4" s="320"/>
      <c r="AH4" s="320"/>
      <c r="AI4" s="320"/>
      <c r="AJ4" s="320"/>
      <c r="AK4" s="320"/>
      <c r="AL4" s="320"/>
      <c r="AM4" s="320"/>
      <c r="AN4" s="320"/>
      <c r="AO4" s="320"/>
      <c r="AP4" s="320"/>
      <c r="AQ4" s="320"/>
      <c r="AR4" s="320"/>
      <c r="AS4" s="320"/>
      <c r="AT4" s="320"/>
      <c r="AU4" s="320"/>
      <c r="AV4" s="320"/>
      <c r="AW4" s="320"/>
      <c r="AX4" s="320"/>
      <c r="AY4" s="320"/>
      <c r="AZ4" s="320"/>
      <c r="BA4" s="320"/>
      <c r="BB4" s="320"/>
      <c r="BC4" s="320"/>
      <c r="BD4" s="320"/>
      <c r="BE4" s="320"/>
      <c r="BF4" s="320"/>
      <c r="BG4" s="320"/>
      <c r="BH4" s="320"/>
      <c r="BI4" s="320"/>
      <c r="BJ4" s="320"/>
      <c r="BK4" s="320"/>
      <c r="BL4" s="320"/>
      <c r="BM4" s="320"/>
      <c r="BN4" s="320"/>
      <c r="BO4" s="320"/>
      <c r="BP4" s="320"/>
      <c r="BQ4" s="320"/>
      <c r="BR4" s="320"/>
      <c r="BS4" s="320"/>
      <c r="BT4" s="320"/>
      <c r="BU4" s="320"/>
      <c r="BV4" s="320"/>
      <c r="BW4" s="320"/>
      <c r="BX4" s="320"/>
      <c r="BY4" s="320"/>
      <c r="BZ4" s="320"/>
      <c r="CA4" s="320"/>
      <c r="CB4" s="320"/>
      <c r="CC4" s="320"/>
      <c r="CD4" s="320"/>
      <c r="CE4" s="320"/>
      <c r="CF4" s="320"/>
      <c r="CG4" s="320"/>
      <c r="CH4" s="320"/>
      <c r="CI4" s="320"/>
      <c r="CJ4" s="320"/>
      <c r="CK4" s="320"/>
      <c r="CL4" s="320"/>
      <c r="CM4" s="320"/>
      <c r="CN4" s="320"/>
      <c r="CO4" s="320"/>
      <c r="CP4" s="320"/>
      <c r="CQ4" s="320"/>
      <c r="CR4" s="320"/>
      <c r="CS4" s="320"/>
      <c r="CT4" s="320"/>
      <c r="CU4" s="320"/>
      <c r="CV4" s="320"/>
      <c r="CW4" s="320"/>
      <c r="CX4" s="320"/>
      <c r="CY4" s="320"/>
      <c r="CZ4" s="320"/>
      <c r="DA4" s="320"/>
      <c r="DB4" s="320"/>
      <c r="DC4" s="320"/>
      <c r="DD4" s="320"/>
      <c r="DE4" s="320"/>
      <c r="DF4" s="320"/>
      <c r="DG4" s="320"/>
      <c r="DH4" s="320"/>
      <c r="DI4" s="320"/>
      <c r="DJ4" s="320"/>
      <c r="DK4" s="320"/>
      <c r="DL4" s="320"/>
      <c r="DM4" s="320"/>
      <c r="DN4" s="320"/>
      <c r="DO4" s="320"/>
      <c r="DP4" s="320"/>
      <c r="DQ4" s="320"/>
      <c r="DR4" s="320"/>
      <c r="DS4" s="320"/>
      <c r="DT4" s="320"/>
      <c r="DU4" s="320"/>
      <c r="DV4" s="320"/>
      <c r="DW4" s="320"/>
      <c r="DX4" s="320"/>
      <c r="DY4" s="320"/>
      <c r="DZ4" s="320"/>
      <c r="EA4" s="320"/>
      <c r="EB4" s="320"/>
      <c r="EC4" s="320"/>
      <c r="ED4" s="320"/>
      <c r="EE4" s="320"/>
      <c r="EF4" s="320"/>
      <c r="EG4" s="320"/>
      <c r="EH4" s="320"/>
      <c r="EI4" s="320"/>
      <c r="EJ4" s="320"/>
      <c r="EK4" s="320"/>
      <c r="EL4" s="320"/>
      <c r="EM4" s="320"/>
      <c r="EN4" s="320"/>
      <c r="EO4" s="320"/>
      <c r="EP4" s="320"/>
      <c r="EQ4" s="320"/>
      <c r="ER4" s="320"/>
      <c r="ES4" s="320"/>
      <c r="ET4" s="434"/>
    </row>
    <row r="5" spans="1:150" ht="15.75" customHeight="1" thickBot="1">
      <c r="ET5" s="435"/>
    </row>
    <row r="6" spans="1:150" s="236" customFormat="1" ht="33" customHeight="1">
      <c r="A6" s="436"/>
      <c r="B6" s="439" t="s">
        <v>44</v>
      </c>
      <c r="C6" s="442" t="s">
        <v>6</v>
      </c>
      <c r="D6" s="442" t="s">
        <v>29</v>
      </c>
      <c r="E6" s="445" t="s">
        <v>65</v>
      </c>
      <c r="F6" s="358" t="s">
        <v>39</v>
      </c>
      <c r="G6" s="392" t="s">
        <v>129</v>
      </c>
      <c r="H6" s="417" t="s">
        <v>148</v>
      </c>
      <c r="I6" s="417"/>
      <c r="J6" s="419" t="s">
        <v>149</v>
      </c>
      <c r="K6" s="419"/>
      <c r="L6" s="398" t="s">
        <v>139</v>
      </c>
      <c r="M6" s="399"/>
      <c r="N6" s="398" t="s">
        <v>138</v>
      </c>
      <c r="O6" s="399"/>
      <c r="P6" s="392" t="s">
        <v>130</v>
      </c>
      <c r="Q6" s="392" t="s">
        <v>174</v>
      </c>
      <c r="R6" s="395" t="s">
        <v>131</v>
      </c>
      <c r="S6" s="395" t="s">
        <v>132</v>
      </c>
      <c r="T6" s="395" t="s">
        <v>133</v>
      </c>
      <c r="U6" s="395" t="s">
        <v>134</v>
      </c>
      <c r="V6" s="429" t="s">
        <v>135</v>
      </c>
      <c r="W6" s="429" t="s">
        <v>136</v>
      </c>
      <c r="X6" s="429" t="s">
        <v>41</v>
      </c>
      <c r="Y6" s="429" t="s">
        <v>137</v>
      </c>
      <c r="Z6" s="402" t="s">
        <v>47</v>
      </c>
      <c r="AA6" s="402" t="s">
        <v>170</v>
      </c>
      <c r="AB6" s="402" t="s">
        <v>45</v>
      </c>
      <c r="AC6" s="402" t="s">
        <v>46</v>
      </c>
      <c r="AD6" s="432" t="s">
        <v>51</v>
      </c>
      <c r="AE6" s="432"/>
      <c r="AF6" s="432"/>
      <c r="AG6" s="432"/>
      <c r="AH6" s="432"/>
      <c r="AI6" s="432"/>
      <c r="AJ6" s="432"/>
      <c r="AK6" s="432"/>
      <c r="AL6" s="432"/>
      <c r="AM6" s="432"/>
      <c r="AN6" s="432"/>
      <c r="AO6" s="432"/>
      <c r="AP6" s="427" t="s">
        <v>52</v>
      </c>
      <c r="AQ6" s="427"/>
      <c r="AR6" s="427"/>
      <c r="AS6" s="427"/>
      <c r="AT6" s="427"/>
      <c r="AU6" s="427"/>
      <c r="AV6" s="427"/>
      <c r="AW6" s="427"/>
      <c r="AX6" s="427"/>
      <c r="AY6" s="427"/>
      <c r="AZ6" s="427"/>
      <c r="BA6" s="427"/>
      <c r="BB6" s="428" t="s">
        <v>53</v>
      </c>
      <c r="BC6" s="428"/>
      <c r="BD6" s="428"/>
      <c r="BE6" s="428"/>
      <c r="BF6" s="428"/>
      <c r="BG6" s="428"/>
      <c r="BH6" s="428"/>
      <c r="BI6" s="428"/>
      <c r="BJ6" s="428"/>
      <c r="BK6" s="428"/>
      <c r="BL6" s="428"/>
      <c r="BM6" s="428"/>
      <c r="BN6" s="413" t="s">
        <v>54</v>
      </c>
      <c r="BO6" s="413"/>
      <c r="BP6" s="413"/>
      <c r="BQ6" s="413"/>
      <c r="BR6" s="413"/>
      <c r="BS6" s="413"/>
      <c r="BT6" s="413"/>
      <c r="BU6" s="413"/>
      <c r="BV6" s="413"/>
      <c r="BW6" s="413"/>
      <c r="BX6" s="413"/>
      <c r="BY6" s="413"/>
      <c r="BZ6" s="414" t="s">
        <v>55</v>
      </c>
      <c r="CA6" s="414"/>
      <c r="CB6" s="414"/>
      <c r="CC6" s="414"/>
      <c r="CD6" s="414"/>
      <c r="CE6" s="414"/>
      <c r="CF6" s="414"/>
      <c r="CG6" s="414"/>
      <c r="CH6" s="414"/>
      <c r="CI6" s="414"/>
      <c r="CJ6" s="414"/>
      <c r="CK6" s="414"/>
      <c r="CL6" s="415" t="s">
        <v>56</v>
      </c>
      <c r="CM6" s="415"/>
      <c r="CN6" s="415"/>
      <c r="CO6" s="415"/>
      <c r="CP6" s="415"/>
      <c r="CQ6" s="415"/>
      <c r="CR6" s="415"/>
      <c r="CS6" s="415"/>
      <c r="CT6" s="415"/>
      <c r="CU6" s="415"/>
      <c r="CV6" s="415"/>
      <c r="CW6" s="415"/>
      <c r="CX6" s="416" t="s">
        <v>57</v>
      </c>
      <c r="CY6" s="416"/>
      <c r="CZ6" s="416"/>
      <c r="DA6" s="416"/>
      <c r="DB6" s="416"/>
      <c r="DC6" s="416"/>
      <c r="DD6" s="416"/>
      <c r="DE6" s="416"/>
      <c r="DF6" s="416"/>
      <c r="DG6" s="416"/>
      <c r="DH6" s="416"/>
      <c r="DI6" s="416"/>
      <c r="DJ6" s="408" t="s">
        <v>85</v>
      </c>
      <c r="DK6" s="408"/>
      <c r="DL6" s="408"/>
      <c r="DM6" s="408"/>
      <c r="DN6" s="408"/>
      <c r="DO6" s="408"/>
      <c r="DP6" s="408"/>
      <c r="DQ6" s="408"/>
      <c r="DR6" s="408"/>
      <c r="DS6" s="408"/>
      <c r="DT6" s="408"/>
      <c r="DU6" s="408"/>
      <c r="DV6" s="409" t="s">
        <v>59</v>
      </c>
      <c r="DW6" s="409"/>
      <c r="DX6" s="409"/>
      <c r="DY6" s="409"/>
      <c r="DZ6" s="409"/>
      <c r="EA6" s="409"/>
      <c r="EB6" s="409"/>
      <c r="EC6" s="409"/>
      <c r="ED6" s="409"/>
      <c r="EE6" s="409"/>
      <c r="EF6" s="409"/>
      <c r="EG6" s="410"/>
      <c r="EH6" s="411" t="s">
        <v>60</v>
      </c>
      <c r="EI6" s="411"/>
      <c r="EJ6" s="411"/>
      <c r="EK6" s="411"/>
      <c r="EL6" s="411"/>
      <c r="EM6" s="411"/>
      <c r="EN6" s="411"/>
      <c r="EO6" s="411"/>
      <c r="EP6" s="411"/>
      <c r="EQ6" s="411"/>
      <c r="ER6" s="411"/>
      <c r="ES6" s="412"/>
      <c r="ET6" s="370" t="s">
        <v>173</v>
      </c>
    </row>
    <row r="7" spans="1:150" s="237" customFormat="1" ht="104.25" customHeight="1">
      <c r="A7" s="437"/>
      <c r="B7" s="440"/>
      <c r="C7" s="443"/>
      <c r="D7" s="443"/>
      <c r="E7" s="446"/>
      <c r="F7" s="448" t="s">
        <v>38</v>
      </c>
      <c r="G7" s="393"/>
      <c r="H7" s="418"/>
      <c r="I7" s="418"/>
      <c r="J7" s="420"/>
      <c r="K7" s="420"/>
      <c r="L7" s="400"/>
      <c r="M7" s="401"/>
      <c r="N7" s="400"/>
      <c r="O7" s="401"/>
      <c r="P7" s="393"/>
      <c r="Q7" s="393"/>
      <c r="R7" s="396"/>
      <c r="S7" s="396"/>
      <c r="T7" s="396"/>
      <c r="U7" s="396"/>
      <c r="V7" s="430"/>
      <c r="W7" s="430"/>
      <c r="X7" s="430"/>
      <c r="Y7" s="430"/>
      <c r="Z7" s="403"/>
      <c r="AA7" s="403"/>
      <c r="AB7" s="403"/>
      <c r="AC7" s="403"/>
      <c r="AD7" s="390" t="s">
        <v>159</v>
      </c>
      <c r="AE7" s="433"/>
      <c r="AF7" s="433"/>
      <c r="AG7" s="433"/>
      <c r="AH7" s="433"/>
      <c r="AI7" s="391"/>
      <c r="AJ7" s="390" t="s">
        <v>160</v>
      </c>
      <c r="AK7" s="433"/>
      <c r="AL7" s="433"/>
      <c r="AM7" s="433"/>
      <c r="AN7" s="433"/>
      <c r="AO7" s="391"/>
      <c r="AP7" s="421" t="s">
        <v>159</v>
      </c>
      <c r="AQ7" s="422"/>
      <c r="AR7" s="422"/>
      <c r="AS7" s="422"/>
      <c r="AT7" s="422"/>
      <c r="AU7" s="423"/>
      <c r="AV7" s="421" t="s">
        <v>160</v>
      </c>
      <c r="AW7" s="422"/>
      <c r="AX7" s="422"/>
      <c r="AY7" s="422"/>
      <c r="AZ7" s="422"/>
      <c r="BA7" s="423"/>
      <c r="BB7" s="388" t="s">
        <v>159</v>
      </c>
      <c r="BC7" s="424"/>
      <c r="BD7" s="424"/>
      <c r="BE7" s="424"/>
      <c r="BF7" s="424"/>
      <c r="BG7" s="389"/>
      <c r="BH7" s="388" t="s">
        <v>160</v>
      </c>
      <c r="BI7" s="424"/>
      <c r="BJ7" s="424"/>
      <c r="BK7" s="424"/>
      <c r="BL7" s="424"/>
      <c r="BM7" s="389"/>
      <c r="BN7" s="386" t="s">
        <v>159</v>
      </c>
      <c r="BO7" s="425"/>
      <c r="BP7" s="425"/>
      <c r="BQ7" s="425"/>
      <c r="BR7" s="425"/>
      <c r="BS7" s="387"/>
      <c r="BT7" s="386" t="s">
        <v>160</v>
      </c>
      <c r="BU7" s="425"/>
      <c r="BV7" s="425"/>
      <c r="BW7" s="425"/>
      <c r="BX7" s="425"/>
      <c r="BY7" s="387"/>
      <c r="BZ7" s="384" t="s">
        <v>159</v>
      </c>
      <c r="CA7" s="405"/>
      <c r="CB7" s="405"/>
      <c r="CC7" s="405"/>
      <c r="CD7" s="405"/>
      <c r="CE7" s="385"/>
      <c r="CF7" s="384" t="s">
        <v>160</v>
      </c>
      <c r="CG7" s="405"/>
      <c r="CH7" s="405"/>
      <c r="CI7" s="405"/>
      <c r="CJ7" s="405"/>
      <c r="CK7" s="385"/>
      <c r="CL7" s="382" t="s">
        <v>159</v>
      </c>
      <c r="CM7" s="406"/>
      <c r="CN7" s="406"/>
      <c r="CO7" s="406"/>
      <c r="CP7" s="406"/>
      <c r="CQ7" s="383"/>
      <c r="CR7" s="382" t="s">
        <v>160</v>
      </c>
      <c r="CS7" s="406"/>
      <c r="CT7" s="406"/>
      <c r="CU7" s="406"/>
      <c r="CV7" s="406"/>
      <c r="CW7" s="383"/>
      <c r="CX7" s="380" t="s">
        <v>159</v>
      </c>
      <c r="CY7" s="407"/>
      <c r="CZ7" s="407"/>
      <c r="DA7" s="407"/>
      <c r="DB7" s="407"/>
      <c r="DC7" s="381"/>
      <c r="DD7" s="380" t="s">
        <v>160</v>
      </c>
      <c r="DE7" s="407"/>
      <c r="DF7" s="407"/>
      <c r="DG7" s="407"/>
      <c r="DH7" s="407"/>
      <c r="DI7" s="381"/>
      <c r="DJ7" s="378" t="s">
        <v>159</v>
      </c>
      <c r="DK7" s="426"/>
      <c r="DL7" s="426"/>
      <c r="DM7" s="426"/>
      <c r="DN7" s="426"/>
      <c r="DO7" s="379"/>
      <c r="DP7" s="378" t="s">
        <v>160</v>
      </c>
      <c r="DQ7" s="426"/>
      <c r="DR7" s="426"/>
      <c r="DS7" s="426"/>
      <c r="DT7" s="426"/>
      <c r="DU7" s="379"/>
      <c r="DV7" s="375" t="s">
        <v>159</v>
      </c>
      <c r="DW7" s="377"/>
      <c r="DX7" s="377"/>
      <c r="DY7" s="377"/>
      <c r="DZ7" s="377"/>
      <c r="EA7" s="376"/>
      <c r="EB7" s="375" t="s">
        <v>160</v>
      </c>
      <c r="EC7" s="377"/>
      <c r="ED7" s="377"/>
      <c r="EE7" s="377"/>
      <c r="EF7" s="377"/>
      <c r="EG7" s="377"/>
      <c r="EH7" s="372" t="s">
        <v>159</v>
      </c>
      <c r="EI7" s="374"/>
      <c r="EJ7" s="374"/>
      <c r="EK7" s="374"/>
      <c r="EL7" s="374"/>
      <c r="EM7" s="373"/>
      <c r="EN7" s="372" t="s">
        <v>160</v>
      </c>
      <c r="EO7" s="374"/>
      <c r="EP7" s="374"/>
      <c r="EQ7" s="374"/>
      <c r="ER7" s="374"/>
      <c r="ES7" s="374"/>
      <c r="ET7" s="371"/>
    </row>
    <row r="8" spans="1:150" s="237" customFormat="1" ht="13.5" customHeight="1">
      <c r="A8" s="437"/>
      <c r="B8" s="440"/>
      <c r="C8" s="443"/>
      <c r="D8" s="443"/>
      <c r="E8" s="446"/>
      <c r="F8" s="449"/>
      <c r="G8" s="393"/>
      <c r="H8" s="238"/>
      <c r="I8" s="238"/>
      <c r="J8" s="239"/>
      <c r="K8" s="239"/>
      <c r="L8" s="240"/>
      <c r="M8" s="241"/>
      <c r="N8" s="241"/>
      <c r="O8" s="240"/>
      <c r="P8" s="393"/>
      <c r="Q8" s="393"/>
      <c r="R8" s="396"/>
      <c r="S8" s="396"/>
      <c r="T8" s="396"/>
      <c r="U8" s="396"/>
      <c r="V8" s="430"/>
      <c r="W8" s="430"/>
      <c r="X8" s="430"/>
      <c r="Y8" s="430"/>
      <c r="Z8" s="403"/>
      <c r="AA8" s="403"/>
      <c r="AB8" s="403"/>
      <c r="AC8" s="403"/>
      <c r="AD8" s="390" t="s">
        <v>164</v>
      </c>
      <c r="AE8" s="391"/>
      <c r="AF8" s="390" t="s">
        <v>165</v>
      </c>
      <c r="AG8" s="391"/>
      <c r="AH8" s="390" t="s">
        <v>43</v>
      </c>
      <c r="AI8" s="391"/>
      <c r="AJ8" s="390" t="s">
        <v>164</v>
      </c>
      <c r="AK8" s="391"/>
      <c r="AL8" s="390" t="s">
        <v>165</v>
      </c>
      <c r="AM8" s="391"/>
      <c r="AN8" s="390" t="s">
        <v>43</v>
      </c>
      <c r="AO8" s="391"/>
      <c r="AP8" s="421" t="s">
        <v>164</v>
      </c>
      <c r="AQ8" s="423"/>
      <c r="AR8" s="421" t="s">
        <v>165</v>
      </c>
      <c r="AS8" s="423"/>
      <c r="AT8" s="421" t="s">
        <v>43</v>
      </c>
      <c r="AU8" s="423"/>
      <c r="AV8" s="421" t="s">
        <v>164</v>
      </c>
      <c r="AW8" s="423"/>
      <c r="AX8" s="421" t="s">
        <v>165</v>
      </c>
      <c r="AY8" s="423"/>
      <c r="AZ8" s="421" t="s">
        <v>43</v>
      </c>
      <c r="BA8" s="423"/>
      <c r="BB8" s="388" t="s">
        <v>164</v>
      </c>
      <c r="BC8" s="389"/>
      <c r="BD8" s="388" t="s">
        <v>165</v>
      </c>
      <c r="BE8" s="389"/>
      <c r="BF8" s="388" t="s">
        <v>43</v>
      </c>
      <c r="BG8" s="389"/>
      <c r="BH8" s="388" t="s">
        <v>164</v>
      </c>
      <c r="BI8" s="389"/>
      <c r="BJ8" s="388" t="s">
        <v>165</v>
      </c>
      <c r="BK8" s="389"/>
      <c r="BL8" s="388" t="s">
        <v>43</v>
      </c>
      <c r="BM8" s="389"/>
      <c r="BN8" s="386" t="s">
        <v>164</v>
      </c>
      <c r="BO8" s="387"/>
      <c r="BP8" s="386" t="s">
        <v>165</v>
      </c>
      <c r="BQ8" s="387"/>
      <c r="BR8" s="386" t="s">
        <v>43</v>
      </c>
      <c r="BS8" s="387"/>
      <c r="BT8" s="386" t="s">
        <v>164</v>
      </c>
      <c r="BU8" s="387"/>
      <c r="BV8" s="386" t="s">
        <v>165</v>
      </c>
      <c r="BW8" s="387"/>
      <c r="BX8" s="386" t="s">
        <v>43</v>
      </c>
      <c r="BY8" s="387"/>
      <c r="BZ8" s="384" t="s">
        <v>164</v>
      </c>
      <c r="CA8" s="385"/>
      <c r="CB8" s="384" t="s">
        <v>165</v>
      </c>
      <c r="CC8" s="385"/>
      <c r="CD8" s="384" t="s">
        <v>43</v>
      </c>
      <c r="CE8" s="385"/>
      <c r="CF8" s="384" t="s">
        <v>164</v>
      </c>
      <c r="CG8" s="385"/>
      <c r="CH8" s="384" t="s">
        <v>165</v>
      </c>
      <c r="CI8" s="385"/>
      <c r="CJ8" s="384" t="s">
        <v>43</v>
      </c>
      <c r="CK8" s="385"/>
      <c r="CL8" s="382" t="s">
        <v>164</v>
      </c>
      <c r="CM8" s="383"/>
      <c r="CN8" s="382" t="s">
        <v>165</v>
      </c>
      <c r="CO8" s="383"/>
      <c r="CP8" s="382" t="s">
        <v>43</v>
      </c>
      <c r="CQ8" s="383"/>
      <c r="CR8" s="382" t="s">
        <v>164</v>
      </c>
      <c r="CS8" s="383"/>
      <c r="CT8" s="382" t="s">
        <v>165</v>
      </c>
      <c r="CU8" s="383"/>
      <c r="CV8" s="382" t="s">
        <v>43</v>
      </c>
      <c r="CW8" s="383"/>
      <c r="CX8" s="380" t="s">
        <v>164</v>
      </c>
      <c r="CY8" s="381"/>
      <c r="CZ8" s="380" t="s">
        <v>165</v>
      </c>
      <c r="DA8" s="381"/>
      <c r="DB8" s="380" t="s">
        <v>43</v>
      </c>
      <c r="DC8" s="381"/>
      <c r="DD8" s="380" t="s">
        <v>164</v>
      </c>
      <c r="DE8" s="381"/>
      <c r="DF8" s="380" t="s">
        <v>165</v>
      </c>
      <c r="DG8" s="381"/>
      <c r="DH8" s="380" t="s">
        <v>43</v>
      </c>
      <c r="DI8" s="381"/>
      <c r="DJ8" s="378" t="s">
        <v>164</v>
      </c>
      <c r="DK8" s="379"/>
      <c r="DL8" s="378" t="s">
        <v>165</v>
      </c>
      <c r="DM8" s="379"/>
      <c r="DN8" s="378" t="s">
        <v>43</v>
      </c>
      <c r="DO8" s="379"/>
      <c r="DP8" s="378" t="s">
        <v>164</v>
      </c>
      <c r="DQ8" s="379"/>
      <c r="DR8" s="378" t="s">
        <v>165</v>
      </c>
      <c r="DS8" s="379"/>
      <c r="DT8" s="378" t="s">
        <v>43</v>
      </c>
      <c r="DU8" s="379"/>
      <c r="DV8" s="375" t="s">
        <v>164</v>
      </c>
      <c r="DW8" s="376"/>
      <c r="DX8" s="375" t="s">
        <v>165</v>
      </c>
      <c r="DY8" s="376"/>
      <c r="DZ8" s="375" t="s">
        <v>43</v>
      </c>
      <c r="EA8" s="376"/>
      <c r="EB8" s="375" t="s">
        <v>164</v>
      </c>
      <c r="EC8" s="376"/>
      <c r="ED8" s="375" t="s">
        <v>165</v>
      </c>
      <c r="EE8" s="376"/>
      <c r="EF8" s="375" t="s">
        <v>43</v>
      </c>
      <c r="EG8" s="377"/>
      <c r="EH8" s="372" t="s">
        <v>164</v>
      </c>
      <c r="EI8" s="373"/>
      <c r="EJ8" s="372" t="s">
        <v>165</v>
      </c>
      <c r="EK8" s="373"/>
      <c r="EL8" s="372" t="s">
        <v>43</v>
      </c>
      <c r="EM8" s="373"/>
      <c r="EN8" s="372" t="s">
        <v>164</v>
      </c>
      <c r="EO8" s="373"/>
      <c r="EP8" s="372" t="s">
        <v>165</v>
      </c>
      <c r="EQ8" s="373"/>
      <c r="ER8" s="372" t="s">
        <v>43</v>
      </c>
      <c r="ES8" s="374"/>
      <c r="ET8" s="368" t="s">
        <v>203</v>
      </c>
    </row>
    <row r="9" spans="1:150" s="237" customFormat="1" ht="33" customHeight="1" thickBot="1">
      <c r="A9" s="438"/>
      <c r="B9" s="441"/>
      <c r="C9" s="444"/>
      <c r="D9" s="444"/>
      <c r="E9" s="447"/>
      <c r="F9" s="450"/>
      <c r="G9" s="394"/>
      <c r="H9" s="242" t="s">
        <v>62</v>
      </c>
      <c r="I9" s="242" t="s">
        <v>63</v>
      </c>
      <c r="J9" s="243" t="s">
        <v>62</v>
      </c>
      <c r="K9" s="243" t="s">
        <v>63</v>
      </c>
      <c r="L9" s="254" t="s">
        <v>47</v>
      </c>
      <c r="M9" s="254" t="s">
        <v>170</v>
      </c>
      <c r="N9" s="254" t="s">
        <v>179</v>
      </c>
      <c r="O9" s="254" t="s">
        <v>46</v>
      </c>
      <c r="P9" s="394"/>
      <c r="Q9" s="394"/>
      <c r="R9" s="397"/>
      <c r="S9" s="397"/>
      <c r="T9" s="397"/>
      <c r="U9" s="397"/>
      <c r="V9" s="431"/>
      <c r="W9" s="431"/>
      <c r="X9" s="431"/>
      <c r="Y9" s="431"/>
      <c r="Z9" s="404"/>
      <c r="AA9" s="404"/>
      <c r="AB9" s="404"/>
      <c r="AC9" s="404"/>
      <c r="AD9" s="244" t="s">
        <v>147</v>
      </c>
      <c r="AE9" s="244" t="s">
        <v>166</v>
      </c>
      <c r="AF9" s="244" t="s">
        <v>147</v>
      </c>
      <c r="AG9" s="244" t="s">
        <v>166</v>
      </c>
      <c r="AH9" s="244" t="s">
        <v>147</v>
      </c>
      <c r="AI9" s="244" t="s">
        <v>166</v>
      </c>
      <c r="AJ9" s="244" t="s">
        <v>147</v>
      </c>
      <c r="AK9" s="244" t="s">
        <v>166</v>
      </c>
      <c r="AL9" s="244" t="s">
        <v>147</v>
      </c>
      <c r="AM9" s="244" t="s">
        <v>166</v>
      </c>
      <c r="AN9" s="244" t="s">
        <v>147</v>
      </c>
      <c r="AO9" s="244" t="s">
        <v>166</v>
      </c>
      <c r="AP9" s="245" t="s">
        <v>147</v>
      </c>
      <c r="AQ9" s="245" t="s">
        <v>166</v>
      </c>
      <c r="AR9" s="245" t="s">
        <v>147</v>
      </c>
      <c r="AS9" s="245" t="s">
        <v>166</v>
      </c>
      <c r="AT9" s="245" t="s">
        <v>147</v>
      </c>
      <c r="AU9" s="245" t="s">
        <v>166</v>
      </c>
      <c r="AV9" s="245" t="s">
        <v>147</v>
      </c>
      <c r="AW9" s="245" t="s">
        <v>166</v>
      </c>
      <c r="AX9" s="245" t="s">
        <v>147</v>
      </c>
      <c r="AY9" s="245" t="s">
        <v>166</v>
      </c>
      <c r="AZ9" s="245" t="s">
        <v>147</v>
      </c>
      <c r="BA9" s="245" t="s">
        <v>166</v>
      </c>
      <c r="BB9" s="246" t="s">
        <v>147</v>
      </c>
      <c r="BC9" s="246" t="s">
        <v>166</v>
      </c>
      <c r="BD9" s="246" t="s">
        <v>147</v>
      </c>
      <c r="BE9" s="246" t="s">
        <v>166</v>
      </c>
      <c r="BF9" s="246" t="s">
        <v>147</v>
      </c>
      <c r="BG9" s="246" t="s">
        <v>166</v>
      </c>
      <c r="BH9" s="246" t="s">
        <v>147</v>
      </c>
      <c r="BI9" s="246" t="s">
        <v>166</v>
      </c>
      <c r="BJ9" s="246" t="s">
        <v>147</v>
      </c>
      <c r="BK9" s="246" t="s">
        <v>166</v>
      </c>
      <c r="BL9" s="246" t="s">
        <v>147</v>
      </c>
      <c r="BM9" s="246" t="s">
        <v>166</v>
      </c>
      <c r="BN9" s="247" t="s">
        <v>147</v>
      </c>
      <c r="BO9" s="247" t="s">
        <v>166</v>
      </c>
      <c r="BP9" s="247" t="s">
        <v>147</v>
      </c>
      <c r="BQ9" s="247" t="s">
        <v>166</v>
      </c>
      <c r="BR9" s="247" t="s">
        <v>147</v>
      </c>
      <c r="BS9" s="247" t="s">
        <v>166</v>
      </c>
      <c r="BT9" s="247" t="s">
        <v>147</v>
      </c>
      <c r="BU9" s="247" t="s">
        <v>166</v>
      </c>
      <c r="BV9" s="247" t="s">
        <v>147</v>
      </c>
      <c r="BW9" s="247" t="s">
        <v>166</v>
      </c>
      <c r="BX9" s="247" t="s">
        <v>147</v>
      </c>
      <c r="BY9" s="247" t="s">
        <v>166</v>
      </c>
      <c r="BZ9" s="248" t="s">
        <v>147</v>
      </c>
      <c r="CA9" s="248" t="s">
        <v>166</v>
      </c>
      <c r="CB9" s="248" t="s">
        <v>147</v>
      </c>
      <c r="CC9" s="248" t="s">
        <v>166</v>
      </c>
      <c r="CD9" s="248" t="s">
        <v>147</v>
      </c>
      <c r="CE9" s="248" t="s">
        <v>166</v>
      </c>
      <c r="CF9" s="248" t="s">
        <v>147</v>
      </c>
      <c r="CG9" s="248" t="s">
        <v>166</v>
      </c>
      <c r="CH9" s="248" t="s">
        <v>147</v>
      </c>
      <c r="CI9" s="248" t="s">
        <v>166</v>
      </c>
      <c r="CJ9" s="248" t="s">
        <v>147</v>
      </c>
      <c r="CK9" s="248" t="s">
        <v>166</v>
      </c>
      <c r="CL9" s="249" t="s">
        <v>147</v>
      </c>
      <c r="CM9" s="249" t="s">
        <v>166</v>
      </c>
      <c r="CN9" s="249" t="s">
        <v>147</v>
      </c>
      <c r="CO9" s="249" t="s">
        <v>166</v>
      </c>
      <c r="CP9" s="249" t="s">
        <v>147</v>
      </c>
      <c r="CQ9" s="249" t="s">
        <v>166</v>
      </c>
      <c r="CR9" s="249" t="s">
        <v>147</v>
      </c>
      <c r="CS9" s="249" t="s">
        <v>166</v>
      </c>
      <c r="CT9" s="249" t="s">
        <v>147</v>
      </c>
      <c r="CU9" s="249" t="s">
        <v>166</v>
      </c>
      <c r="CV9" s="249" t="s">
        <v>147</v>
      </c>
      <c r="CW9" s="249" t="s">
        <v>166</v>
      </c>
      <c r="CX9" s="250" t="s">
        <v>147</v>
      </c>
      <c r="CY9" s="250" t="s">
        <v>166</v>
      </c>
      <c r="CZ9" s="250" t="s">
        <v>147</v>
      </c>
      <c r="DA9" s="250" t="s">
        <v>166</v>
      </c>
      <c r="DB9" s="250" t="s">
        <v>147</v>
      </c>
      <c r="DC9" s="250" t="s">
        <v>166</v>
      </c>
      <c r="DD9" s="250" t="s">
        <v>147</v>
      </c>
      <c r="DE9" s="250" t="s">
        <v>166</v>
      </c>
      <c r="DF9" s="250" t="s">
        <v>147</v>
      </c>
      <c r="DG9" s="250" t="s">
        <v>166</v>
      </c>
      <c r="DH9" s="250" t="s">
        <v>147</v>
      </c>
      <c r="DI9" s="250" t="s">
        <v>166</v>
      </c>
      <c r="DJ9" s="251" t="s">
        <v>147</v>
      </c>
      <c r="DK9" s="251" t="s">
        <v>166</v>
      </c>
      <c r="DL9" s="251" t="s">
        <v>147</v>
      </c>
      <c r="DM9" s="251" t="s">
        <v>166</v>
      </c>
      <c r="DN9" s="251" t="s">
        <v>147</v>
      </c>
      <c r="DO9" s="251" t="s">
        <v>166</v>
      </c>
      <c r="DP9" s="251" t="s">
        <v>147</v>
      </c>
      <c r="DQ9" s="251" t="s">
        <v>166</v>
      </c>
      <c r="DR9" s="251" t="s">
        <v>147</v>
      </c>
      <c r="DS9" s="251" t="s">
        <v>166</v>
      </c>
      <c r="DT9" s="251" t="s">
        <v>147</v>
      </c>
      <c r="DU9" s="251" t="s">
        <v>166</v>
      </c>
      <c r="DV9" s="252" t="s">
        <v>147</v>
      </c>
      <c r="DW9" s="252" t="s">
        <v>166</v>
      </c>
      <c r="DX9" s="252" t="s">
        <v>147</v>
      </c>
      <c r="DY9" s="252" t="s">
        <v>166</v>
      </c>
      <c r="DZ9" s="252" t="s">
        <v>147</v>
      </c>
      <c r="EA9" s="252" t="s">
        <v>166</v>
      </c>
      <c r="EB9" s="252" t="s">
        <v>147</v>
      </c>
      <c r="EC9" s="252" t="s">
        <v>166</v>
      </c>
      <c r="ED9" s="252" t="s">
        <v>147</v>
      </c>
      <c r="EE9" s="252" t="s">
        <v>166</v>
      </c>
      <c r="EF9" s="252" t="s">
        <v>147</v>
      </c>
      <c r="EG9" s="255" t="s">
        <v>166</v>
      </c>
      <c r="EH9" s="253" t="s">
        <v>147</v>
      </c>
      <c r="EI9" s="253" t="s">
        <v>166</v>
      </c>
      <c r="EJ9" s="253" t="s">
        <v>147</v>
      </c>
      <c r="EK9" s="253" t="s">
        <v>166</v>
      </c>
      <c r="EL9" s="253" t="s">
        <v>147</v>
      </c>
      <c r="EM9" s="253" t="s">
        <v>166</v>
      </c>
      <c r="EN9" s="253" t="s">
        <v>147</v>
      </c>
      <c r="EO9" s="253" t="s">
        <v>166</v>
      </c>
      <c r="EP9" s="253" t="s">
        <v>147</v>
      </c>
      <c r="EQ9" s="253" t="s">
        <v>166</v>
      </c>
      <c r="ER9" s="253" t="s">
        <v>147</v>
      </c>
      <c r="ES9" s="256" t="s">
        <v>166</v>
      </c>
      <c r="ET9" s="369"/>
    </row>
    <row r="10" spans="1:150" ht="15" customHeight="1">
      <c r="A10" s="257">
        <v>1</v>
      </c>
      <c r="B10" s="258"/>
      <c r="C10" s="259"/>
      <c r="D10" s="259"/>
      <c r="E10" s="207" t="e">
        <f>IF(D10="Cyprus",VLOOKUP(C10,CODES!$C$5:$D$82,2,FALSE),(VLOOKUP(D10,CODES!$C$5:$D$82,2,FALSE)))</f>
        <v>#N/A</v>
      </c>
      <c r="F10" s="260"/>
      <c r="G10" s="193"/>
      <c r="H10" s="190">
        <f t="shared" ref="H10:H30" si="0">IF(D10="Cyprus",L10,0)</f>
        <v>0</v>
      </c>
      <c r="I10" s="190">
        <f t="shared" ref="I10:I34" si="1">IF(D10="Cyprus",N10+O10,0)</f>
        <v>0</v>
      </c>
      <c r="J10" s="191">
        <f t="shared" ref="J10:J34" si="2">IF(C10="Cyprus",L10,0)</f>
        <v>0</v>
      </c>
      <c r="K10" s="191">
        <f t="shared" ref="K10:K34" si="3">IF(C10="Cyprus",N10+O10,0)</f>
        <v>0</v>
      </c>
      <c r="L10" s="192">
        <f t="shared" ref="L10:L34" si="4">IF(B10="SMS",G10,0)</f>
        <v>0</v>
      </c>
      <c r="M10" s="192">
        <f t="shared" ref="M10:M34" si="5">IF(B10="SMT",G10,0)</f>
        <v>0</v>
      </c>
      <c r="N10" s="192">
        <f t="shared" ref="N10:N34" si="6">IF(B10="STA",G10,0)</f>
        <v>0</v>
      </c>
      <c r="O10" s="192">
        <f t="shared" ref="O10:O34" si="7">IF(B10="STT",G10,0)</f>
        <v>0</v>
      </c>
      <c r="P10" s="193"/>
      <c r="Q10" s="193"/>
      <c r="R10" s="194">
        <f>G10*P10</f>
        <v>0</v>
      </c>
      <c r="S10" s="194">
        <f>G10*Q10</f>
        <v>0</v>
      </c>
      <c r="T10" s="194" t="e">
        <f>VLOOKUP(F10,CODES!$C$87:$D$92,2,FALSE)</f>
        <v>#N/A</v>
      </c>
      <c r="U10" s="194">
        <f>IF(B10="STA",IF(C10="Cyprus",160,140),0)+IF(B10="STT",IF(C10="Cyprus",160,140),0)+IF(B10="SMS",IF(C10="Cyprus",650,800),0)+IF(B10="SMT",IF(C10="Cyprus",650,800),0)</f>
        <v>0</v>
      </c>
      <c r="V10" s="201" t="e">
        <f>G10*T10</f>
        <v>#N/A</v>
      </c>
      <c r="W10" s="202">
        <f>IF($B10="STA",ROUND(IF(P10&gt;=14,(P10-14)*U10*0.7*G10+14*U10*G10,G10*P10*U10),0))+IF($B10="STT",ROUND(IF(P10&gt;=14,(P10-14)*U10*0.7*G10+14*U10*G10,G10*P10*U10),0))+IF($B10="SMS",ROUND(G10*Q10*U10,0)+IF($B10="SMT",ROUND(G10*Q10*U10,0)))</f>
        <v>0</v>
      </c>
      <c r="X10" s="202">
        <f t="shared" ref="X10:X34" si="8">G10*350</f>
        <v>0</v>
      </c>
      <c r="Y10" s="202" t="e">
        <f>SUM(V10:X10)</f>
        <v>#N/A</v>
      </c>
      <c r="Z10" s="202">
        <f t="shared" ref="Z10:Z34" si="9">IF(B10="SMS",V10+W10,0)</f>
        <v>0</v>
      </c>
      <c r="AA10" s="202">
        <f t="shared" ref="AA10:AA34" si="10">IF(B10="SMT",V10+W10,0)</f>
        <v>0</v>
      </c>
      <c r="AB10" s="202">
        <f t="shared" ref="AB10:AB29" si="11">IF(B10="STA",V10+W10,0)</f>
        <v>0</v>
      </c>
      <c r="AC10" s="202">
        <f t="shared" ref="AC10:AC34" si="12">IF(B10="STT",V10+W10,0)</f>
        <v>0</v>
      </c>
      <c r="AD10" s="261" t="e">
        <f t="shared" ref="AD10:AD34" si="13">IF(E10="01 ENI SOUTH",H10,0)</f>
        <v>#N/A</v>
      </c>
      <c r="AE10" s="261" t="e">
        <f t="shared" ref="AE10:AE34" si="14">IF(AD10=0,0,Y10)</f>
        <v>#N/A</v>
      </c>
      <c r="AF10" s="261" t="e">
        <f t="shared" ref="AF10:AF34" si="15">IF(E10="01 ENI SOUTH",J10,0)</f>
        <v>#N/A</v>
      </c>
      <c r="AG10" s="261" t="e">
        <f t="shared" ref="AG10:AG34" si="16">IF(AF10=0,0,Y10)</f>
        <v>#N/A</v>
      </c>
      <c r="AH10" s="261" t="e">
        <f>AD10+AF10</f>
        <v>#N/A</v>
      </c>
      <c r="AI10" s="261" t="e">
        <f>AE10+AG10</f>
        <v>#N/A</v>
      </c>
      <c r="AJ10" s="261" t="e">
        <f t="shared" ref="AJ10:AJ34" si="17">IF(E10="01 ENI SOUTH",I10,0)</f>
        <v>#N/A</v>
      </c>
      <c r="AK10" s="261" t="e">
        <f t="shared" ref="AK10:AK34" si="18">IF(AJ10=0,0,Y10)</f>
        <v>#N/A</v>
      </c>
      <c r="AL10" s="261" t="e">
        <f t="shared" ref="AL10:AL34" si="19">IF(E10="01 ENI SOUTH",K10,0)</f>
        <v>#N/A</v>
      </c>
      <c r="AM10" s="261" t="e">
        <f t="shared" ref="AM10:AM34" si="20">IF(AL10=0,0,Y10)</f>
        <v>#N/A</v>
      </c>
      <c r="AN10" s="261" t="e">
        <f>AJ10+AL10</f>
        <v>#N/A</v>
      </c>
      <c r="AO10" s="261" t="e">
        <f>AK10+AM10</f>
        <v>#N/A</v>
      </c>
      <c r="AP10" s="262" t="e">
        <f t="shared" ref="AP10:AP34" si="21">IF(E10="02 ENI EAST",H10,0)</f>
        <v>#N/A</v>
      </c>
      <c r="AQ10" s="262" t="e">
        <f t="shared" ref="AQ10:AQ34" si="22">IF(AP10=0,0,Y10)</f>
        <v>#N/A</v>
      </c>
      <c r="AR10" s="262" t="e">
        <f t="shared" ref="AR10:AR34" si="23">IF(E10="02 ENI EAST",J10,0)</f>
        <v>#N/A</v>
      </c>
      <c r="AS10" s="262" t="e">
        <f t="shared" ref="AS10:AS34" si="24">IF(AR10=0,0,Y10)</f>
        <v>#N/A</v>
      </c>
      <c r="AT10" s="262" t="e">
        <f>AP10+AR10</f>
        <v>#N/A</v>
      </c>
      <c r="AU10" s="262" t="e">
        <f>AQ10+AS10</f>
        <v>#N/A</v>
      </c>
      <c r="AV10" s="262" t="e">
        <f t="shared" ref="AV10:AV34" si="25">IF(E10="02 ENI EAST",I10,0)</f>
        <v>#N/A</v>
      </c>
      <c r="AW10" s="262" t="e">
        <f t="shared" ref="AW10:AW34" si="26">IF(AV10=0,0,Y10)</f>
        <v>#N/A</v>
      </c>
      <c r="AX10" s="262" t="e">
        <f t="shared" ref="AX10:AX34" si="27">IF(E10="02 ENI EAST",K10,0)</f>
        <v>#N/A</v>
      </c>
      <c r="AY10" s="262" t="e">
        <f t="shared" ref="AY10:AY34" si="28">IF(AX10=0,0,Y10)</f>
        <v>#N/A</v>
      </c>
      <c r="AZ10" s="262" t="e">
        <f>AV10+AX10</f>
        <v>#N/A</v>
      </c>
      <c r="BA10" s="262" t="e">
        <f>AW10+AY10</f>
        <v>#N/A</v>
      </c>
      <c r="BB10" s="263" t="e">
        <f t="shared" ref="BB10:BB34" si="29">IF(E10="03 RUSSIA",H10,0)</f>
        <v>#N/A</v>
      </c>
      <c r="BC10" s="263" t="e">
        <f t="shared" ref="BC10:BC34" si="30">IF(BB10=0,0,Y10)</f>
        <v>#N/A</v>
      </c>
      <c r="BD10" s="263" t="e">
        <f t="shared" ref="BD10:BD34" si="31">IF(E10="03 RUSSIA",J10,0)</f>
        <v>#N/A</v>
      </c>
      <c r="BE10" s="263" t="e">
        <f t="shared" ref="BE10:BE34" si="32">IF(BD10=0,0,Y10)</f>
        <v>#N/A</v>
      </c>
      <c r="BF10" s="263" t="e">
        <f>BB10+BD10</f>
        <v>#N/A</v>
      </c>
      <c r="BG10" s="263" t="e">
        <f>BC10+BE10</f>
        <v>#N/A</v>
      </c>
      <c r="BH10" s="263" t="e">
        <f t="shared" ref="BH10:BH34" si="33">IF(E10="03 RUSSIA",I10,0)</f>
        <v>#N/A</v>
      </c>
      <c r="BI10" s="263" t="e">
        <f t="shared" ref="BI10:BI34" si="34">IF(BH10=0,0,Y10)</f>
        <v>#N/A</v>
      </c>
      <c r="BJ10" s="263" t="e">
        <f t="shared" ref="BJ10:BJ34" si="35">IF(E10="03 RUSSIA",K10,0)</f>
        <v>#N/A</v>
      </c>
      <c r="BK10" s="263" t="e">
        <f t="shared" ref="BK10:BK34" si="36">IF(BJ10=0,0,Y10)</f>
        <v>#N/A</v>
      </c>
      <c r="BL10" s="263" t="e">
        <f>BH10+BJ10</f>
        <v>#N/A</v>
      </c>
      <c r="BM10" s="263" t="e">
        <f>BI10+BK10</f>
        <v>#N/A</v>
      </c>
      <c r="BN10" s="264" t="e">
        <f t="shared" ref="BN10:BN34" si="37">IF(E10="04 DCI LATIN AMERICA",H10,0)</f>
        <v>#N/A</v>
      </c>
      <c r="BO10" s="264" t="e">
        <f t="shared" ref="BO10:BO34" si="38">IF(BN10=0,0,Y10)</f>
        <v>#N/A</v>
      </c>
      <c r="BP10" s="264" t="e">
        <f t="shared" ref="BP10:BP34" si="39">IF(E10="04 DCI LATIN AMERICA",J10,0)</f>
        <v>#N/A</v>
      </c>
      <c r="BQ10" s="264" t="e">
        <f t="shared" ref="BQ10:BQ34" si="40">IF(BP10=0,0,Y10)</f>
        <v>#N/A</v>
      </c>
      <c r="BR10" s="264" t="e">
        <f>BN10+BP10</f>
        <v>#N/A</v>
      </c>
      <c r="BS10" s="264" t="e">
        <f>BO10+BQ10</f>
        <v>#N/A</v>
      </c>
      <c r="BT10" s="264" t="e">
        <f t="shared" ref="BT10:BT34" si="41">IF(E10="04 DCI LATIN AMERICA",I10,0)</f>
        <v>#N/A</v>
      </c>
      <c r="BU10" s="264" t="e">
        <f t="shared" ref="BU10:BU34" si="42">IF(BT10=0,0,Y10)</f>
        <v>#N/A</v>
      </c>
      <c r="BV10" s="264" t="e">
        <f t="shared" ref="BV10:BV34" si="43">IF(E10="04 DCI LATIN AMERICA",K10,0)</f>
        <v>#N/A</v>
      </c>
      <c r="BW10" s="264" t="e">
        <f t="shared" ref="BW10:BW34" si="44">IF(BV10=0,0,Y10)</f>
        <v>#N/A</v>
      </c>
      <c r="BX10" s="264" t="e">
        <f>BT10+BV10</f>
        <v>#N/A</v>
      </c>
      <c r="BY10" s="264" t="e">
        <f>BU10+BW10</f>
        <v>#N/A</v>
      </c>
      <c r="BZ10" s="265" t="e">
        <f t="shared" ref="BZ10:BZ34" si="45">IF(E10="05 DCI ASIA",H10,0)</f>
        <v>#N/A</v>
      </c>
      <c r="CA10" s="265" t="e">
        <f t="shared" ref="CA10:CA34" si="46">IF(BZ10=0,0,Y10)</f>
        <v>#N/A</v>
      </c>
      <c r="CB10" s="265" t="e">
        <f t="shared" ref="CB10:CB34" si="47">IF(E10="05 DCI ASIA",J10,0)</f>
        <v>#N/A</v>
      </c>
      <c r="CC10" s="265" t="e">
        <f t="shared" ref="CC10:CC34" si="48">IF(CB10=0,0,Y10)</f>
        <v>#N/A</v>
      </c>
      <c r="CD10" s="265" t="e">
        <f>BZ10+CB10</f>
        <v>#N/A</v>
      </c>
      <c r="CE10" s="265" t="e">
        <f>CA10+CC10</f>
        <v>#N/A</v>
      </c>
      <c r="CF10" s="265" t="e">
        <f t="shared" ref="CF10:CF34" si="49">IF(E10="05 DCI ASIA",I10,0)</f>
        <v>#N/A</v>
      </c>
      <c r="CG10" s="265" t="e">
        <f t="shared" ref="CG10:CG34" si="50">IF(CF10=0,0,Y10)</f>
        <v>#N/A</v>
      </c>
      <c r="CH10" s="265" t="e">
        <f t="shared" ref="CH10:CH34" si="51">IF(E10="05 DCI ASIA",K10,0)</f>
        <v>#N/A</v>
      </c>
      <c r="CI10" s="265" t="e">
        <f t="shared" ref="CI10:CI34" si="52">IF(CH10=0,0,Y10)</f>
        <v>#N/A</v>
      </c>
      <c r="CJ10" s="265" t="e">
        <f>CF10+CH10</f>
        <v>#N/A</v>
      </c>
      <c r="CK10" s="265" t="e">
        <f>CG10+CI10</f>
        <v>#N/A</v>
      </c>
      <c r="CL10" s="266" t="e">
        <f t="shared" ref="CL10:CL34" si="53">IF(E10="06 DCI CENTRAL ASIA",H10,0)</f>
        <v>#N/A</v>
      </c>
      <c r="CM10" s="266" t="e">
        <f t="shared" ref="CM10:CM34" si="54">IF(CL10=0,0,Y10)</f>
        <v>#N/A</v>
      </c>
      <c r="CN10" s="266" t="e">
        <f t="shared" ref="CN10:CN34" si="55">IF(E10="06 DCI CENTRAL ASIA",J10,0)</f>
        <v>#N/A</v>
      </c>
      <c r="CO10" s="266" t="e">
        <f t="shared" ref="CO10:CO34" si="56">IF(CN10=0,0,Y10)</f>
        <v>#N/A</v>
      </c>
      <c r="CP10" s="266" t="e">
        <f>CL10+CN10</f>
        <v>#N/A</v>
      </c>
      <c r="CQ10" s="266" t="e">
        <f>CM10+CO10</f>
        <v>#N/A</v>
      </c>
      <c r="CR10" s="266" t="e">
        <f t="shared" ref="CR10:CR34" si="57">IF(E10="06 DCI CENTRAL ASIA",I10,0)</f>
        <v>#N/A</v>
      </c>
      <c r="CS10" s="266" t="e">
        <f t="shared" ref="CS10:CS34" si="58">IF(CR10=0,0,Y10)</f>
        <v>#N/A</v>
      </c>
      <c r="CT10" s="266" t="e">
        <f t="shared" ref="CT10:CT34" si="59">IF(E10="06 DCI CENTRAL ASIA",K10,0)</f>
        <v>#N/A</v>
      </c>
      <c r="CU10" s="266" t="e">
        <f t="shared" ref="CU10:CU34" si="60">IF(CT10=0,0,Y10)</f>
        <v>#N/A</v>
      </c>
      <c r="CV10" s="266" t="e">
        <f>CR10+CT10</f>
        <v>#N/A</v>
      </c>
      <c r="CW10" s="266" t="e">
        <f>CS10+CU10</f>
        <v>#N/A</v>
      </c>
      <c r="CX10" s="267" t="e">
        <f t="shared" ref="CX10:CX34" si="61">IF(E10="07 DCI SOUTH AFRICA",H10,0)</f>
        <v>#N/A</v>
      </c>
      <c r="CY10" s="267" t="e">
        <f t="shared" ref="CY10:CY34" si="62">IF(CX10=0,0,Y10)</f>
        <v>#N/A</v>
      </c>
      <c r="CZ10" s="267" t="e">
        <f t="shared" ref="CZ10:CZ34" si="63">IF(E10="07 DCI SOUTH AFRICA",J10,0)</f>
        <v>#N/A</v>
      </c>
      <c r="DA10" s="267" t="e">
        <f t="shared" ref="DA10:DA34" si="64">IF(CZ10=0,0,Y10)</f>
        <v>#N/A</v>
      </c>
      <c r="DB10" s="267" t="e">
        <f>CX10+CZ10</f>
        <v>#N/A</v>
      </c>
      <c r="DC10" s="267" t="e">
        <f>CY10+DA10</f>
        <v>#N/A</v>
      </c>
      <c r="DD10" s="267" t="e">
        <f t="shared" ref="DD10:DD34" si="65">IF(E10="07 DCI SOUTH AFRICA",I10,0)</f>
        <v>#N/A</v>
      </c>
      <c r="DE10" s="267" t="e">
        <f t="shared" ref="DE10:DE34" si="66">IF(DD10=0,0,Y10)</f>
        <v>#N/A</v>
      </c>
      <c r="DF10" s="267" t="e">
        <f t="shared" ref="DF10:DF34" si="67">IF(E10="07 DCI SOUTH AFRICA",K10,0)</f>
        <v>#N/A</v>
      </c>
      <c r="DG10" s="267" t="e">
        <f t="shared" ref="DG10:DG34" si="68">IF(DF10=0,0,Y10)</f>
        <v>#N/A</v>
      </c>
      <c r="DH10" s="267" t="e">
        <f>DD10+DF10</f>
        <v>#N/A</v>
      </c>
      <c r="DI10" s="267" t="e">
        <f>DE10+DG10</f>
        <v>#N/A</v>
      </c>
      <c r="DJ10" s="268" t="e">
        <f t="shared" ref="DJ10:DJ34" si="69">IF(E10="08 IPA WESTERN",H10,0)</f>
        <v>#N/A</v>
      </c>
      <c r="DK10" s="268" t="e">
        <f t="shared" ref="DK10:DK34" si="70">IF(DJ10=0,0,Y10)</f>
        <v>#N/A</v>
      </c>
      <c r="DL10" s="268" t="e">
        <f t="shared" ref="DL10:DL34" si="71">IF(E10="08 IPA WESTERN",J10,0)</f>
        <v>#N/A</v>
      </c>
      <c r="DM10" s="268" t="e">
        <f t="shared" ref="DM10:DM34" si="72">IF(DL10=0,0,Y10)</f>
        <v>#N/A</v>
      </c>
      <c r="DN10" s="268" t="e">
        <f>DJ10+DL10</f>
        <v>#N/A</v>
      </c>
      <c r="DO10" s="268" t="e">
        <f>DK10+DM10</f>
        <v>#N/A</v>
      </c>
      <c r="DP10" s="268" t="e">
        <f t="shared" ref="DP10:DP34" si="73">IF(E10="08 IPA WESTERN",I10,0)</f>
        <v>#N/A</v>
      </c>
      <c r="DQ10" s="268" t="e">
        <f t="shared" ref="DQ10:DQ34" si="74">IF(DP10=0,0,Y10)</f>
        <v>#N/A</v>
      </c>
      <c r="DR10" s="268" t="e">
        <f t="shared" ref="DR10:DR33" si="75">IF(E10="08 IPA WESTERN",K10,0)</f>
        <v>#N/A</v>
      </c>
      <c r="DS10" s="268" t="e">
        <f t="shared" ref="DS10:DS34" si="76">IF(DR10=0,0,Y10)</f>
        <v>#N/A</v>
      </c>
      <c r="DT10" s="268" t="e">
        <f>DP10+DR10</f>
        <v>#N/A</v>
      </c>
      <c r="DU10" s="268" t="e">
        <f>DQ10+DS10</f>
        <v>#N/A</v>
      </c>
      <c r="DV10" s="269" t="e">
        <f t="shared" ref="DV10:DV34" si="77">IF(E10="09 PI NORTH AMERICA",H10,0)</f>
        <v>#N/A</v>
      </c>
      <c r="DW10" s="269" t="e">
        <f t="shared" ref="DW10:DW34" si="78">IF(DV10=0,0,Y10)</f>
        <v>#N/A</v>
      </c>
      <c r="DX10" s="269" t="e">
        <f t="shared" ref="DX10:DX34" si="79">IF(E10="09 PI NORTH AMERICA",J10,0)</f>
        <v>#N/A</v>
      </c>
      <c r="DY10" s="269" t="e">
        <f t="shared" ref="DY10:DY34" si="80">IF(DX10=0,0,Y10)</f>
        <v>#N/A</v>
      </c>
      <c r="DZ10" s="269" t="e">
        <f>DV10+DX10</f>
        <v>#N/A</v>
      </c>
      <c r="EA10" s="269" t="e">
        <f>DW10+DY10</f>
        <v>#N/A</v>
      </c>
      <c r="EB10" s="269" t="e">
        <f t="shared" ref="EB10:EB34" si="81">IF(E10="09 PI NORTH AMERICA",I10,0)</f>
        <v>#N/A</v>
      </c>
      <c r="EC10" s="269" t="e">
        <f t="shared" ref="EC10:EC34" si="82">IF(EB10=0,0,Y10)</f>
        <v>#N/A</v>
      </c>
      <c r="ED10" s="269" t="e">
        <f t="shared" ref="ED10:ED34" si="83">IF(E10="09 PI NORTH AMERICA",K10,0)</f>
        <v>#N/A</v>
      </c>
      <c r="EE10" s="269" t="e">
        <f t="shared" ref="EE10:EE34" si="84">IF(ED10=0,0,Y10)</f>
        <v>#N/A</v>
      </c>
      <c r="EF10" s="269" t="e">
        <f>EB10+ED10</f>
        <v>#N/A</v>
      </c>
      <c r="EG10" s="269" t="e">
        <f>EC10+EE10</f>
        <v>#N/A</v>
      </c>
      <c r="EH10" s="270" t="e">
        <f t="shared" ref="EH10:EH34" si="85">IF(E10="10 PI IND ASIA",H10,0)</f>
        <v>#N/A</v>
      </c>
      <c r="EI10" s="270" t="e">
        <f t="shared" ref="EI10:EI34" si="86">IF(EH10=0,0,Y10)</f>
        <v>#N/A</v>
      </c>
      <c r="EJ10" s="270" t="e">
        <f t="shared" ref="EJ10:EJ34" si="87">IF(E10="10 PI IND ASIA",J10,0)</f>
        <v>#N/A</v>
      </c>
      <c r="EK10" s="270" t="e">
        <f t="shared" ref="EK10:EK34" si="88">IF(EJ10=0,0,Y10)</f>
        <v>#N/A</v>
      </c>
      <c r="EL10" s="270" t="e">
        <f>EH10+EJ10</f>
        <v>#N/A</v>
      </c>
      <c r="EM10" s="270" t="e">
        <f>EI10+EK10</f>
        <v>#N/A</v>
      </c>
      <c r="EN10" s="270" t="e">
        <f t="shared" ref="EN10:EN34" si="89">IF(E10="10 PI IND ASIA",I10,0)</f>
        <v>#N/A</v>
      </c>
      <c r="EO10" s="270" t="e">
        <f t="shared" ref="EO10:EO34" si="90">IF(EN10=0,0,Y10)</f>
        <v>#N/A</v>
      </c>
      <c r="EP10" s="270" t="e">
        <f t="shared" ref="EP10:EP34" si="91">IF(E10="10 PI IND ASIA",K10,0)</f>
        <v>#N/A</v>
      </c>
      <c r="EQ10" s="270" t="e">
        <f t="shared" ref="EQ10:EQ34" si="92">IF(EP10=0,0,Y10)</f>
        <v>#N/A</v>
      </c>
      <c r="ER10" s="270" t="e">
        <f>EN10+EP10</f>
        <v>#N/A</v>
      </c>
      <c r="ES10" s="270" t="e">
        <f>EO10+EQ10</f>
        <v>#N/A</v>
      </c>
      <c r="ET10" s="343"/>
    </row>
    <row r="11" spans="1:150" s="272" customFormat="1">
      <c r="A11" s="257">
        <v>2</v>
      </c>
      <c r="B11" s="271"/>
      <c r="C11" s="259"/>
      <c r="D11" s="259"/>
      <c r="E11" s="207" t="e">
        <f>IF(D11="Cyprus",VLOOKUP(C11,CODES!$C$5:$D$82,2,FALSE),(VLOOKUP(D11,CODES!$C$5:$D$82,2,FALSE)))</f>
        <v>#N/A</v>
      </c>
      <c r="F11" s="260"/>
      <c r="G11" s="193"/>
      <c r="H11" s="190">
        <f t="shared" si="0"/>
        <v>0</v>
      </c>
      <c r="I11" s="190">
        <f t="shared" si="1"/>
        <v>0</v>
      </c>
      <c r="J11" s="191">
        <f t="shared" si="2"/>
        <v>0</v>
      </c>
      <c r="K11" s="191">
        <f t="shared" si="3"/>
        <v>0</v>
      </c>
      <c r="L11" s="192">
        <f t="shared" si="4"/>
        <v>0</v>
      </c>
      <c r="M11" s="192">
        <f t="shared" si="5"/>
        <v>0</v>
      </c>
      <c r="N11" s="192">
        <f t="shared" si="6"/>
        <v>0</v>
      </c>
      <c r="O11" s="192">
        <f t="shared" si="7"/>
        <v>0</v>
      </c>
      <c r="P11" s="193"/>
      <c r="Q11" s="193"/>
      <c r="R11" s="194">
        <f t="shared" ref="R11:R34" si="93">G11*P11</f>
        <v>0</v>
      </c>
      <c r="S11" s="194">
        <f t="shared" ref="S11:S32" si="94">G11*Q11</f>
        <v>0</v>
      </c>
      <c r="T11" s="194" t="e">
        <f>VLOOKUP(F11,CODES!$C$87:$D$92,2,FALSE)</f>
        <v>#N/A</v>
      </c>
      <c r="U11" s="194">
        <f t="shared" ref="U11:U34" si="95">IF(B11="STA",IF(C11="Cyprus",160,140),0)+IF(B11="STT",IF(C11="Cyprus",160,140),0)+IF(B11="SMS",IF(C11="Cyprus",650,800),0)+IF(B11="SMT",IF(C11="Cyprus",650,800),0)</f>
        <v>0</v>
      </c>
      <c r="V11" s="201" t="e">
        <f t="shared" ref="V11:V34" si="96">G11*T11</f>
        <v>#N/A</v>
      </c>
      <c r="W11" s="202">
        <f t="shared" ref="W11:W34" si="97">IF($B11="STA",ROUND(IF(P11&gt;=14,(P11-14)*U11*0.7*G11+14*U11*G11,G11*P11*U11),0))+IF($B11="STT",ROUND(IF(P11&gt;=14,(P11-14)*U11*0.7*G11+14*U11*G11,G11*P11*U11),0))+IF($B11="SMS",ROUND(G11*Q11*U11,0)+IF($B11="SMT",ROUND(G11*Q11*U11,0)))</f>
        <v>0</v>
      </c>
      <c r="X11" s="202">
        <f t="shared" si="8"/>
        <v>0</v>
      </c>
      <c r="Y11" s="202" t="e">
        <f t="shared" ref="Y11:Y34" si="98">SUM(V11:X11)</f>
        <v>#N/A</v>
      </c>
      <c r="Z11" s="202">
        <f t="shared" si="9"/>
        <v>0</v>
      </c>
      <c r="AA11" s="202">
        <f t="shared" si="10"/>
        <v>0</v>
      </c>
      <c r="AB11" s="202">
        <f t="shared" si="11"/>
        <v>0</v>
      </c>
      <c r="AC11" s="202">
        <f t="shared" si="12"/>
        <v>0</v>
      </c>
      <c r="AD11" s="261" t="e">
        <f t="shared" si="13"/>
        <v>#N/A</v>
      </c>
      <c r="AE11" s="261" t="e">
        <f t="shared" si="14"/>
        <v>#N/A</v>
      </c>
      <c r="AF11" s="261" t="e">
        <f t="shared" si="15"/>
        <v>#N/A</v>
      </c>
      <c r="AG11" s="261" t="e">
        <f t="shared" si="16"/>
        <v>#N/A</v>
      </c>
      <c r="AH11" s="261" t="e">
        <f t="shared" ref="AH11:AI34" si="99">AD11+AF11</f>
        <v>#N/A</v>
      </c>
      <c r="AI11" s="261" t="e">
        <f t="shared" si="99"/>
        <v>#N/A</v>
      </c>
      <c r="AJ11" s="261" t="e">
        <f t="shared" si="17"/>
        <v>#N/A</v>
      </c>
      <c r="AK11" s="261" t="e">
        <f t="shared" si="18"/>
        <v>#N/A</v>
      </c>
      <c r="AL11" s="261" t="e">
        <f t="shared" si="19"/>
        <v>#N/A</v>
      </c>
      <c r="AM11" s="261" t="e">
        <f t="shared" si="20"/>
        <v>#N/A</v>
      </c>
      <c r="AN11" s="261" t="e">
        <f t="shared" ref="AN11:AO34" si="100">AJ11+AL11</f>
        <v>#N/A</v>
      </c>
      <c r="AO11" s="261" t="e">
        <f t="shared" si="100"/>
        <v>#N/A</v>
      </c>
      <c r="AP11" s="262" t="e">
        <f t="shared" si="21"/>
        <v>#N/A</v>
      </c>
      <c r="AQ11" s="262" t="e">
        <f t="shared" si="22"/>
        <v>#N/A</v>
      </c>
      <c r="AR11" s="262" t="e">
        <f t="shared" si="23"/>
        <v>#N/A</v>
      </c>
      <c r="AS11" s="262" t="e">
        <f t="shared" si="24"/>
        <v>#N/A</v>
      </c>
      <c r="AT11" s="262" t="e">
        <f t="shared" ref="AT11:AU34" si="101">AP11+AR11</f>
        <v>#N/A</v>
      </c>
      <c r="AU11" s="262" t="e">
        <f t="shared" si="101"/>
        <v>#N/A</v>
      </c>
      <c r="AV11" s="262" t="e">
        <f t="shared" si="25"/>
        <v>#N/A</v>
      </c>
      <c r="AW11" s="262" t="e">
        <f t="shared" si="26"/>
        <v>#N/A</v>
      </c>
      <c r="AX11" s="262" t="e">
        <f t="shared" si="27"/>
        <v>#N/A</v>
      </c>
      <c r="AY11" s="262" t="e">
        <f t="shared" si="28"/>
        <v>#N/A</v>
      </c>
      <c r="AZ11" s="262" t="e">
        <f t="shared" ref="AZ11:BA33" si="102">AV11+AX11</f>
        <v>#N/A</v>
      </c>
      <c r="BA11" s="262" t="e">
        <f t="shared" si="102"/>
        <v>#N/A</v>
      </c>
      <c r="BB11" s="263" t="e">
        <f t="shared" si="29"/>
        <v>#N/A</v>
      </c>
      <c r="BC11" s="263" t="e">
        <f t="shared" si="30"/>
        <v>#N/A</v>
      </c>
      <c r="BD11" s="263" t="e">
        <f t="shared" si="31"/>
        <v>#N/A</v>
      </c>
      <c r="BE11" s="263" t="e">
        <f t="shared" si="32"/>
        <v>#N/A</v>
      </c>
      <c r="BF11" s="263" t="e">
        <f t="shared" ref="BF11:BG34" si="103">BB11+BD11</f>
        <v>#N/A</v>
      </c>
      <c r="BG11" s="263" t="e">
        <f t="shared" si="103"/>
        <v>#N/A</v>
      </c>
      <c r="BH11" s="263" t="e">
        <f t="shared" si="33"/>
        <v>#N/A</v>
      </c>
      <c r="BI11" s="263" t="e">
        <f t="shared" si="34"/>
        <v>#N/A</v>
      </c>
      <c r="BJ11" s="263" t="e">
        <f t="shared" si="35"/>
        <v>#N/A</v>
      </c>
      <c r="BK11" s="263" t="e">
        <f t="shared" si="36"/>
        <v>#N/A</v>
      </c>
      <c r="BL11" s="263" t="e">
        <f t="shared" ref="BL11:BM34" si="104">BH11+BJ11</f>
        <v>#N/A</v>
      </c>
      <c r="BM11" s="263" t="e">
        <f t="shared" si="104"/>
        <v>#N/A</v>
      </c>
      <c r="BN11" s="264" t="e">
        <f t="shared" si="37"/>
        <v>#N/A</v>
      </c>
      <c r="BO11" s="264" t="e">
        <f t="shared" si="38"/>
        <v>#N/A</v>
      </c>
      <c r="BP11" s="264" t="e">
        <f t="shared" si="39"/>
        <v>#N/A</v>
      </c>
      <c r="BQ11" s="264" t="e">
        <f t="shared" si="40"/>
        <v>#N/A</v>
      </c>
      <c r="BR11" s="264" t="e">
        <f t="shared" ref="BR11:BS34" si="105">BN11+BP11</f>
        <v>#N/A</v>
      </c>
      <c r="BS11" s="264" t="e">
        <f t="shared" si="105"/>
        <v>#N/A</v>
      </c>
      <c r="BT11" s="264" t="e">
        <f t="shared" si="41"/>
        <v>#N/A</v>
      </c>
      <c r="BU11" s="264" t="e">
        <f t="shared" si="42"/>
        <v>#N/A</v>
      </c>
      <c r="BV11" s="264" t="e">
        <f t="shared" si="43"/>
        <v>#N/A</v>
      </c>
      <c r="BW11" s="264" t="e">
        <f t="shared" si="44"/>
        <v>#N/A</v>
      </c>
      <c r="BX11" s="264" t="e">
        <f t="shared" ref="BX11:BY34" si="106">BT11+BV11</f>
        <v>#N/A</v>
      </c>
      <c r="BY11" s="264" t="e">
        <f t="shared" si="106"/>
        <v>#N/A</v>
      </c>
      <c r="BZ11" s="265" t="e">
        <f t="shared" si="45"/>
        <v>#N/A</v>
      </c>
      <c r="CA11" s="265" t="e">
        <f t="shared" si="46"/>
        <v>#N/A</v>
      </c>
      <c r="CB11" s="265" t="e">
        <f t="shared" si="47"/>
        <v>#N/A</v>
      </c>
      <c r="CC11" s="265" t="e">
        <f t="shared" si="48"/>
        <v>#N/A</v>
      </c>
      <c r="CD11" s="265" t="e">
        <f t="shared" ref="CD11:CE34" si="107">BZ11+CB11</f>
        <v>#N/A</v>
      </c>
      <c r="CE11" s="265" t="e">
        <f t="shared" si="107"/>
        <v>#N/A</v>
      </c>
      <c r="CF11" s="265" t="e">
        <f t="shared" si="49"/>
        <v>#N/A</v>
      </c>
      <c r="CG11" s="265" t="e">
        <f t="shared" si="50"/>
        <v>#N/A</v>
      </c>
      <c r="CH11" s="265" t="e">
        <f t="shared" si="51"/>
        <v>#N/A</v>
      </c>
      <c r="CI11" s="265" t="e">
        <f t="shared" si="52"/>
        <v>#N/A</v>
      </c>
      <c r="CJ11" s="265" t="e">
        <f t="shared" ref="CJ11:CK34" si="108">CF11+CH11</f>
        <v>#N/A</v>
      </c>
      <c r="CK11" s="265" t="e">
        <f t="shared" si="108"/>
        <v>#N/A</v>
      </c>
      <c r="CL11" s="266" t="e">
        <f t="shared" si="53"/>
        <v>#N/A</v>
      </c>
      <c r="CM11" s="266" t="e">
        <f t="shared" si="54"/>
        <v>#N/A</v>
      </c>
      <c r="CN11" s="266" t="e">
        <f t="shared" si="55"/>
        <v>#N/A</v>
      </c>
      <c r="CO11" s="266" t="e">
        <f t="shared" si="56"/>
        <v>#N/A</v>
      </c>
      <c r="CP11" s="266" t="e">
        <f t="shared" ref="CP11:CQ34" si="109">CL11+CN11</f>
        <v>#N/A</v>
      </c>
      <c r="CQ11" s="266" t="e">
        <f t="shared" si="109"/>
        <v>#N/A</v>
      </c>
      <c r="CR11" s="266" t="e">
        <f t="shared" si="57"/>
        <v>#N/A</v>
      </c>
      <c r="CS11" s="266" t="e">
        <f t="shared" si="58"/>
        <v>#N/A</v>
      </c>
      <c r="CT11" s="266" t="e">
        <f t="shared" si="59"/>
        <v>#N/A</v>
      </c>
      <c r="CU11" s="266" t="e">
        <f t="shared" si="60"/>
        <v>#N/A</v>
      </c>
      <c r="CV11" s="266" t="e">
        <f t="shared" ref="CV11:CW33" si="110">CR11+CT11</f>
        <v>#N/A</v>
      </c>
      <c r="CW11" s="266" t="e">
        <f t="shared" si="110"/>
        <v>#N/A</v>
      </c>
      <c r="CX11" s="267" t="e">
        <f t="shared" si="61"/>
        <v>#N/A</v>
      </c>
      <c r="CY11" s="267" t="e">
        <f t="shared" si="62"/>
        <v>#N/A</v>
      </c>
      <c r="CZ11" s="267" t="e">
        <f t="shared" si="63"/>
        <v>#N/A</v>
      </c>
      <c r="DA11" s="267" t="e">
        <f t="shared" si="64"/>
        <v>#N/A</v>
      </c>
      <c r="DB11" s="267" t="e">
        <f t="shared" ref="DB11:DC34" si="111">CX11+CZ11</f>
        <v>#N/A</v>
      </c>
      <c r="DC11" s="267" t="e">
        <f t="shared" si="111"/>
        <v>#N/A</v>
      </c>
      <c r="DD11" s="267" t="e">
        <f t="shared" si="65"/>
        <v>#N/A</v>
      </c>
      <c r="DE11" s="267" t="e">
        <f t="shared" si="66"/>
        <v>#N/A</v>
      </c>
      <c r="DF11" s="267" t="e">
        <f t="shared" si="67"/>
        <v>#N/A</v>
      </c>
      <c r="DG11" s="267" t="e">
        <f t="shared" si="68"/>
        <v>#N/A</v>
      </c>
      <c r="DH11" s="267" t="e">
        <f t="shared" ref="DH11:DI33" si="112">DD11+DF11</f>
        <v>#N/A</v>
      </c>
      <c r="DI11" s="267" t="e">
        <f t="shared" si="112"/>
        <v>#N/A</v>
      </c>
      <c r="DJ11" s="268" t="e">
        <f t="shared" si="69"/>
        <v>#N/A</v>
      </c>
      <c r="DK11" s="268" t="e">
        <f t="shared" si="70"/>
        <v>#N/A</v>
      </c>
      <c r="DL11" s="268" t="e">
        <f t="shared" si="71"/>
        <v>#N/A</v>
      </c>
      <c r="DM11" s="268" t="e">
        <f t="shared" si="72"/>
        <v>#N/A</v>
      </c>
      <c r="DN11" s="268" t="e">
        <f t="shared" ref="DN11:DO34" si="113">DJ11+DL11</f>
        <v>#N/A</v>
      </c>
      <c r="DO11" s="268" t="e">
        <f t="shared" si="113"/>
        <v>#N/A</v>
      </c>
      <c r="DP11" s="268" t="e">
        <f t="shared" si="73"/>
        <v>#N/A</v>
      </c>
      <c r="DQ11" s="268" t="e">
        <f t="shared" si="74"/>
        <v>#N/A</v>
      </c>
      <c r="DR11" s="268" t="e">
        <f t="shared" si="75"/>
        <v>#N/A</v>
      </c>
      <c r="DS11" s="268" t="e">
        <f t="shared" si="76"/>
        <v>#N/A</v>
      </c>
      <c r="DT11" s="268" t="e">
        <f t="shared" ref="DT11:DU34" si="114">DP11+DR11</f>
        <v>#N/A</v>
      </c>
      <c r="DU11" s="268" t="e">
        <f t="shared" si="114"/>
        <v>#N/A</v>
      </c>
      <c r="DV11" s="269" t="e">
        <f t="shared" si="77"/>
        <v>#N/A</v>
      </c>
      <c r="DW11" s="269" t="e">
        <f t="shared" si="78"/>
        <v>#N/A</v>
      </c>
      <c r="DX11" s="269" t="e">
        <f t="shared" si="79"/>
        <v>#N/A</v>
      </c>
      <c r="DY11" s="269" t="e">
        <f t="shared" si="80"/>
        <v>#N/A</v>
      </c>
      <c r="DZ11" s="269" t="e">
        <f t="shared" ref="DZ11:EA34" si="115">DV11+DX11</f>
        <v>#N/A</v>
      </c>
      <c r="EA11" s="269" t="e">
        <f t="shared" si="115"/>
        <v>#N/A</v>
      </c>
      <c r="EB11" s="269" t="e">
        <f t="shared" si="81"/>
        <v>#N/A</v>
      </c>
      <c r="EC11" s="269" t="e">
        <f t="shared" si="82"/>
        <v>#N/A</v>
      </c>
      <c r="ED11" s="269" t="e">
        <f t="shared" si="83"/>
        <v>#N/A</v>
      </c>
      <c r="EE11" s="269" t="e">
        <f t="shared" si="84"/>
        <v>#N/A</v>
      </c>
      <c r="EF11" s="269" t="e">
        <f t="shared" ref="EF11:EG34" si="116">EB11+ED11</f>
        <v>#N/A</v>
      </c>
      <c r="EG11" s="269" t="e">
        <f t="shared" si="116"/>
        <v>#N/A</v>
      </c>
      <c r="EH11" s="270" t="e">
        <f t="shared" si="85"/>
        <v>#N/A</v>
      </c>
      <c r="EI11" s="270" t="e">
        <f t="shared" si="86"/>
        <v>#N/A</v>
      </c>
      <c r="EJ11" s="270" t="e">
        <f t="shared" si="87"/>
        <v>#N/A</v>
      </c>
      <c r="EK11" s="270" t="e">
        <f t="shared" si="88"/>
        <v>#N/A</v>
      </c>
      <c r="EL11" s="270" t="e">
        <f t="shared" ref="EL11:EM34" si="117">EH11+EJ11</f>
        <v>#N/A</v>
      </c>
      <c r="EM11" s="270" t="e">
        <f t="shared" si="117"/>
        <v>#N/A</v>
      </c>
      <c r="EN11" s="270" t="e">
        <f t="shared" si="89"/>
        <v>#N/A</v>
      </c>
      <c r="EO11" s="270" t="e">
        <f t="shared" si="90"/>
        <v>#N/A</v>
      </c>
      <c r="EP11" s="270" t="e">
        <f t="shared" si="91"/>
        <v>#N/A</v>
      </c>
      <c r="EQ11" s="270" t="e">
        <f t="shared" si="92"/>
        <v>#N/A</v>
      </c>
      <c r="ER11" s="270" t="e">
        <f t="shared" ref="ER11:ES34" si="118">EN11+EP11</f>
        <v>#N/A</v>
      </c>
      <c r="ES11" s="270" t="e">
        <f t="shared" si="118"/>
        <v>#N/A</v>
      </c>
      <c r="ET11" s="344"/>
    </row>
    <row r="12" spans="1:150" s="273" customFormat="1">
      <c r="A12" s="257">
        <v>3</v>
      </c>
      <c r="B12" s="271"/>
      <c r="C12" s="259"/>
      <c r="D12" s="259"/>
      <c r="E12" s="207" t="e">
        <f>IF(D12="Cyprus",VLOOKUP(C12,CODES!$C$5:$D$82,2,FALSE),(VLOOKUP(D12,CODES!$C$5:$D$82,2,FALSE)))</f>
        <v>#N/A</v>
      </c>
      <c r="F12" s="260"/>
      <c r="G12" s="193"/>
      <c r="H12" s="190">
        <f t="shared" si="0"/>
        <v>0</v>
      </c>
      <c r="I12" s="190">
        <f t="shared" si="1"/>
        <v>0</v>
      </c>
      <c r="J12" s="191">
        <f t="shared" si="2"/>
        <v>0</v>
      </c>
      <c r="K12" s="191">
        <f t="shared" si="3"/>
        <v>0</v>
      </c>
      <c r="L12" s="192">
        <f t="shared" si="4"/>
        <v>0</v>
      </c>
      <c r="M12" s="192">
        <f t="shared" si="5"/>
        <v>0</v>
      </c>
      <c r="N12" s="192">
        <f t="shared" si="6"/>
        <v>0</v>
      </c>
      <c r="O12" s="192">
        <f t="shared" si="7"/>
        <v>0</v>
      </c>
      <c r="P12" s="193"/>
      <c r="Q12" s="193"/>
      <c r="R12" s="194">
        <f t="shared" si="93"/>
        <v>0</v>
      </c>
      <c r="S12" s="194">
        <f t="shared" si="94"/>
        <v>0</v>
      </c>
      <c r="T12" s="194" t="e">
        <f>VLOOKUP(F12,CODES!$C$87:$D$92,2,FALSE)</f>
        <v>#N/A</v>
      </c>
      <c r="U12" s="194">
        <f t="shared" si="95"/>
        <v>0</v>
      </c>
      <c r="V12" s="201" t="e">
        <f t="shared" si="96"/>
        <v>#N/A</v>
      </c>
      <c r="W12" s="202">
        <f t="shared" si="97"/>
        <v>0</v>
      </c>
      <c r="X12" s="202">
        <f t="shared" si="8"/>
        <v>0</v>
      </c>
      <c r="Y12" s="202" t="e">
        <f t="shared" si="98"/>
        <v>#N/A</v>
      </c>
      <c r="Z12" s="202">
        <f t="shared" si="9"/>
        <v>0</v>
      </c>
      <c r="AA12" s="202">
        <f t="shared" si="10"/>
        <v>0</v>
      </c>
      <c r="AB12" s="202">
        <f t="shared" si="11"/>
        <v>0</v>
      </c>
      <c r="AC12" s="202">
        <f t="shared" si="12"/>
        <v>0</v>
      </c>
      <c r="AD12" s="261" t="e">
        <f t="shared" si="13"/>
        <v>#N/A</v>
      </c>
      <c r="AE12" s="261" t="e">
        <f t="shared" si="14"/>
        <v>#N/A</v>
      </c>
      <c r="AF12" s="261" t="e">
        <f t="shared" si="15"/>
        <v>#N/A</v>
      </c>
      <c r="AG12" s="261" t="e">
        <f t="shared" si="16"/>
        <v>#N/A</v>
      </c>
      <c r="AH12" s="261" t="e">
        <f t="shared" si="99"/>
        <v>#N/A</v>
      </c>
      <c r="AI12" s="261" t="e">
        <f t="shared" si="99"/>
        <v>#N/A</v>
      </c>
      <c r="AJ12" s="261" t="e">
        <f t="shared" si="17"/>
        <v>#N/A</v>
      </c>
      <c r="AK12" s="261" t="e">
        <f t="shared" si="18"/>
        <v>#N/A</v>
      </c>
      <c r="AL12" s="261" t="e">
        <f t="shared" si="19"/>
        <v>#N/A</v>
      </c>
      <c r="AM12" s="261" t="e">
        <f t="shared" si="20"/>
        <v>#N/A</v>
      </c>
      <c r="AN12" s="261" t="e">
        <f t="shared" si="100"/>
        <v>#N/A</v>
      </c>
      <c r="AO12" s="261" t="e">
        <f t="shared" si="100"/>
        <v>#N/A</v>
      </c>
      <c r="AP12" s="262" t="e">
        <f t="shared" si="21"/>
        <v>#N/A</v>
      </c>
      <c r="AQ12" s="262" t="e">
        <f t="shared" si="22"/>
        <v>#N/A</v>
      </c>
      <c r="AR12" s="262" t="e">
        <f t="shared" si="23"/>
        <v>#N/A</v>
      </c>
      <c r="AS12" s="262" t="e">
        <f t="shared" si="24"/>
        <v>#N/A</v>
      </c>
      <c r="AT12" s="262" t="e">
        <f t="shared" si="101"/>
        <v>#N/A</v>
      </c>
      <c r="AU12" s="262" t="e">
        <f t="shared" si="101"/>
        <v>#N/A</v>
      </c>
      <c r="AV12" s="262" t="e">
        <f t="shared" si="25"/>
        <v>#N/A</v>
      </c>
      <c r="AW12" s="262" t="e">
        <f t="shared" si="26"/>
        <v>#N/A</v>
      </c>
      <c r="AX12" s="262" t="e">
        <f t="shared" si="27"/>
        <v>#N/A</v>
      </c>
      <c r="AY12" s="262" t="e">
        <f t="shared" si="28"/>
        <v>#N/A</v>
      </c>
      <c r="AZ12" s="262" t="e">
        <f t="shared" si="102"/>
        <v>#N/A</v>
      </c>
      <c r="BA12" s="262" t="e">
        <f t="shared" si="102"/>
        <v>#N/A</v>
      </c>
      <c r="BB12" s="263" t="e">
        <f t="shared" si="29"/>
        <v>#N/A</v>
      </c>
      <c r="BC12" s="263" t="e">
        <f t="shared" si="30"/>
        <v>#N/A</v>
      </c>
      <c r="BD12" s="263" t="e">
        <f t="shared" si="31"/>
        <v>#N/A</v>
      </c>
      <c r="BE12" s="263" t="e">
        <f t="shared" si="32"/>
        <v>#N/A</v>
      </c>
      <c r="BF12" s="263" t="e">
        <f t="shared" si="103"/>
        <v>#N/A</v>
      </c>
      <c r="BG12" s="263" t="e">
        <f t="shared" si="103"/>
        <v>#N/A</v>
      </c>
      <c r="BH12" s="263" t="e">
        <f t="shared" si="33"/>
        <v>#N/A</v>
      </c>
      <c r="BI12" s="263" t="e">
        <f t="shared" si="34"/>
        <v>#N/A</v>
      </c>
      <c r="BJ12" s="263" t="e">
        <f t="shared" si="35"/>
        <v>#N/A</v>
      </c>
      <c r="BK12" s="263" t="e">
        <f t="shared" si="36"/>
        <v>#N/A</v>
      </c>
      <c r="BL12" s="263" t="e">
        <f t="shared" si="104"/>
        <v>#N/A</v>
      </c>
      <c r="BM12" s="263" t="e">
        <f t="shared" si="104"/>
        <v>#N/A</v>
      </c>
      <c r="BN12" s="264" t="e">
        <f t="shared" si="37"/>
        <v>#N/A</v>
      </c>
      <c r="BO12" s="264" t="e">
        <f t="shared" si="38"/>
        <v>#N/A</v>
      </c>
      <c r="BP12" s="264" t="e">
        <f t="shared" si="39"/>
        <v>#N/A</v>
      </c>
      <c r="BQ12" s="264" t="e">
        <f t="shared" si="40"/>
        <v>#N/A</v>
      </c>
      <c r="BR12" s="264" t="e">
        <f t="shared" si="105"/>
        <v>#N/A</v>
      </c>
      <c r="BS12" s="264" t="e">
        <f t="shared" si="105"/>
        <v>#N/A</v>
      </c>
      <c r="BT12" s="264" t="e">
        <f t="shared" si="41"/>
        <v>#N/A</v>
      </c>
      <c r="BU12" s="264" t="e">
        <f t="shared" si="42"/>
        <v>#N/A</v>
      </c>
      <c r="BV12" s="264" t="e">
        <f t="shared" si="43"/>
        <v>#N/A</v>
      </c>
      <c r="BW12" s="264" t="e">
        <f t="shared" si="44"/>
        <v>#N/A</v>
      </c>
      <c r="BX12" s="264" t="e">
        <f t="shared" si="106"/>
        <v>#N/A</v>
      </c>
      <c r="BY12" s="264" t="e">
        <f t="shared" si="106"/>
        <v>#N/A</v>
      </c>
      <c r="BZ12" s="265" t="e">
        <f t="shared" si="45"/>
        <v>#N/A</v>
      </c>
      <c r="CA12" s="265" t="e">
        <f t="shared" si="46"/>
        <v>#N/A</v>
      </c>
      <c r="CB12" s="265" t="e">
        <f t="shared" si="47"/>
        <v>#N/A</v>
      </c>
      <c r="CC12" s="265" t="e">
        <f t="shared" si="48"/>
        <v>#N/A</v>
      </c>
      <c r="CD12" s="265" t="e">
        <f t="shared" si="107"/>
        <v>#N/A</v>
      </c>
      <c r="CE12" s="265" t="e">
        <f t="shared" si="107"/>
        <v>#N/A</v>
      </c>
      <c r="CF12" s="265" t="e">
        <f t="shared" si="49"/>
        <v>#N/A</v>
      </c>
      <c r="CG12" s="265" t="e">
        <f t="shared" si="50"/>
        <v>#N/A</v>
      </c>
      <c r="CH12" s="265" t="e">
        <f t="shared" si="51"/>
        <v>#N/A</v>
      </c>
      <c r="CI12" s="265" t="e">
        <f t="shared" si="52"/>
        <v>#N/A</v>
      </c>
      <c r="CJ12" s="265" t="e">
        <f t="shared" si="108"/>
        <v>#N/A</v>
      </c>
      <c r="CK12" s="265" t="e">
        <f t="shared" si="108"/>
        <v>#N/A</v>
      </c>
      <c r="CL12" s="266" t="e">
        <f t="shared" si="53"/>
        <v>#N/A</v>
      </c>
      <c r="CM12" s="266" t="e">
        <f t="shared" si="54"/>
        <v>#N/A</v>
      </c>
      <c r="CN12" s="266" t="e">
        <f t="shared" si="55"/>
        <v>#N/A</v>
      </c>
      <c r="CO12" s="266" t="e">
        <f t="shared" si="56"/>
        <v>#N/A</v>
      </c>
      <c r="CP12" s="266" t="e">
        <f t="shared" si="109"/>
        <v>#N/A</v>
      </c>
      <c r="CQ12" s="266" t="e">
        <f t="shared" si="109"/>
        <v>#N/A</v>
      </c>
      <c r="CR12" s="266" t="e">
        <f t="shared" si="57"/>
        <v>#N/A</v>
      </c>
      <c r="CS12" s="266" t="e">
        <f t="shared" si="58"/>
        <v>#N/A</v>
      </c>
      <c r="CT12" s="266" t="e">
        <f t="shared" si="59"/>
        <v>#N/A</v>
      </c>
      <c r="CU12" s="266" t="e">
        <f t="shared" si="60"/>
        <v>#N/A</v>
      </c>
      <c r="CV12" s="266" t="e">
        <f t="shared" si="110"/>
        <v>#N/A</v>
      </c>
      <c r="CW12" s="266" t="e">
        <f t="shared" si="110"/>
        <v>#N/A</v>
      </c>
      <c r="CX12" s="267" t="e">
        <f t="shared" si="61"/>
        <v>#N/A</v>
      </c>
      <c r="CY12" s="267" t="e">
        <f t="shared" si="62"/>
        <v>#N/A</v>
      </c>
      <c r="CZ12" s="267" t="e">
        <f t="shared" si="63"/>
        <v>#N/A</v>
      </c>
      <c r="DA12" s="267" t="e">
        <f t="shared" si="64"/>
        <v>#N/A</v>
      </c>
      <c r="DB12" s="267" t="e">
        <f t="shared" si="111"/>
        <v>#N/A</v>
      </c>
      <c r="DC12" s="267" t="e">
        <f t="shared" si="111"/>
        <v>#N/A</v>
      </c>
      <c r="DD12" s="267" t="e">
        <f t="shared" si="65"/>
        <v>#N/A</v>
      </c>
      <c r="DE12" s="267" t="e">
        <f t="shared" si="66"/>
        <v>#N/A</v>
      </c>
      <c r="DF12" s="267" t="e">
        <f t="shared" si="67"/>
        <v>#N/A</v>
      </c>
      <c r="DG12" s="267" t="e">
        <f t="shared" si="68"/>
        <v>#N/A</v>
      </c>
      <c r="DH12" s="267" t="e">
        <f t="shared" si="112"/>
        <v>#N/A</v>
      </c>
      <c r="DI12" s="267" t="e">
        <f t="shared" si="112"/>
        <v>#N/A</v>
      </c>
      <c r="DJ12" s="268" t="e">
        <f t="shared" si="69"/>
        <v>#N/A</v>
      </c>
      <c r="DK12" s="268" t="e">
        <f t="shared" si="70"/>
        <v>#N/A</v>
      </c>
      <c r="DL12" s="268" t="e">
        <f t="shared" si="71"/>
        <v>#N/A</v>
      </c>
      <c r="DM12" s="268" t="e">
        <f t="shared" si="72"/>
        <v>#N/A</v>
      </c>
      <c r="DN12" s="268" t="e">
        <f t="shared" si="113"/>
        <v>#N/A</v>
      </c>
      <c r="DO12" s="268" t="e">
        <f t="shared" si="113"/>
        <v>#N/A</v>
      </c>
      <c r="DP12" s="268" t="e">
        <f t="shared" si="73"/>
        <v>#N/A</v>
      </c>
      <c r="DQ12" s="268" t="e">
        <f t="shared" si="74"/>
        <v>#N/A</v>
      </c>
      <c r="DR12" s="268" t="e">
        <f t="shared" si="75"/>
        <v>#N/A</v>
      </c>
      <c r="DS12" s="268" t="e">
        <f t="shared" si="76"/>
        <v>#N/A</v>
      </c>
      <c r="DT12" s="268" t="e">
        <f t="shared" si="114"/>
        <v>#N/A</v>
      </c>
      <c r="DU12" s="268" t="e">
        <f t="shared" si="114"/>
        <v>#N/A</v>
      </c>
      <c r="DV12" s="269" t="e">
        <f t="shared" si="77"/>
        <v>#N/A</v>
      </c>
      <c r="DW12" s="269" t="e">
        <f t="shared" si="78"/>
        <v>#N/A</v>
      </c>
      <c r="DX12" s="269" t="e">
        <f t="shared" si="79"/>
        <v>#N/A</v>
      </c>
      <c r="DY12" s="269" t="e">
        <f t="shared" si="80"/>
        <v>#N/A</v>
      </c>
      <c r="DZ12" s="269" t="e">
        <f t="shared" si="115"/>
        <v>#N/A</v>
      </c>
      <c r="EA12" s="269" t="e">
        <f t="shared" si="115"/>
        <v>#N/A</v>
      </c>
      <c r="EB12" s="269" t="e">
        <f t="shared" si="81"/>
        <v>#N/A</v>
      </c>
      <c r="EC12" s="269" t="e">
        <f t="shared" si="82"/>
        <v>#N/A</v>
      </c>
      <c r="ED12" s="269" t="e">
        <f t="shared" si="83"/>
        <v>#N/A</v>
      </c>
      <c r="EE12" s="269" t="e">
        <f t="shared" si="84"/>
        <v>#N/A</v>
      </c>
      <c r="EF12" s="269" t="e">
        <f t="shared" si="116"/>
        <v>#N/A</v>
      </c>
      <c r="EG12" s="269" t="e">
        <f t="shared" si="116"/>
        <v>#N/A</v>
      </c>
      <c r="EH12" s="270" t="e">
        <f t="shared" si="85"/>
        <v>#N/A</v>
      </c>
      <c r="EI12" s="270" t="e">
        <f t="shared" si="86"/>
        <v>#N/A</v>
      </c>
      <c r="EJ12" s="270" t="e">
        <f t="shared" si="87"/>
        <v>#N/A</v>
      </c>
      <c r="EK12" s="270" t="e">
        <f t="shared" si="88"/>
        <v>#N/A</v>
      </c>
      <c r="EL12" s="270" t="e">
        <f t="shared" si="117"/>
        <v>#N/A</v>
      </c>
      <c r="EM12" s="270" t="e">
        <f t="shared" si="117"/>
        <v>#N/A</v>
      </c>
      <c r="EN12" s="270" t="e">
        <f t="shared" si="89"/>
        <v>#N/A</v>
      </c>
      <c r="EO12" s="270" t="e">
        <f t="shared" si="90"/>
        <v>#N/A</v>
      </c>
      <c r="EP12" s="270" t="e">
        <f t="shared" si="91"/>
        <v>#N/A</v>
      </c>
      <c r="EQ12" s="270" t="e">
        <f t="shared" si="92"/>
        <v>#N/A</v>
      </c>
      <c r="ER12" s="270" t="e">
        <f t="shared" si="118"/>
        <v>#N/A</v>
      </c>
      <c r="ES12" s="270" t="e">
        <f t="shared" si="118"/>
        <v>#N/A</v>
      </c>
      <c r="ET12" s="345"/>
    </row>
    <row r="13" spans="1:150" s="273" customFormat="1">
      <c r="A13" s="257">
        <v>4</v>
      </c>
      <c r="B13" s="271"/>
      <c r="C13" s="259"/>
      <c r="D13" s="259"/>
      <c r="E13" s="207" t="e">
        <f>IF(D13="Cyprus",VLOOKUP(C13,CODES!$C$5:$D$82,2,FALSE),(VLOOKUP(D13,CODES!$C$5:$D$82,2,FALSE)))</f>
        <v>#N/A</v>
      </c>
      <c r="F13" s="260"/>
      <c r="G13" s="193"/>
      <c r="H13" s="190">
        <f t="shared" si="0"/>
        <v>0</v>
      </c>
      <c r="I13" s="190">
        <f t="shared" si="1"/>
        <v>0</v>
      </c>
      <c r="J13" s="191">
        <f t="shared" si="2"/>
        <v>0</v>
      </c>
      <c r="K13" s="191">
        <f t="shared" si="3"/>
        <v>0</v>
      </c>
      <c r="L13" s="192">
        <f t="shared" si="4"/>
        <v>0</v>
      </c>
      <c r="M13" s="192">
        <f t="shared" si="5"/>
        <v>0</v>
      </c>
      <c r="N13" s="192">
        <f t="shared" si="6"/>
        <v>0</v>
      </c>
      <c r="O13" s="192">
        <f t="shared" si="7"/>
        <v>0</v>
      </c>
      <c r="P13" s="193"/>
      <c r="Q13" s="193"/>
      <c r="R13" s="194">
        <f t="shared" si="93"/>
        <v>0</v>
      </c>
      <c r="S13" s="194">
        <f t="shared" si="94"/>
        <v>0</v>
      </c>
      <c r="T13" s="194" t="e">
        <f>VLOOKUP(F13,CODES!$C$87:$D$92,2,FALSE)</f>
        <v>#N/A</v>
      </c>
      <c r="U13" s="194">
        <f t="shared" si="95"/>
        <v>0</v>
      </c>
      <c r="V13" s="201" t="e">
        <f t="shared" si="96"/>
        <v>#N/A</v>
      </c>
      <c r="W13" s="202">
        <f t="shared" si="97"/>
        <v>0</v>
      </c>
      <c r="X13" s="202">
        <f t="shared" si="8"/>
        <v>0</v>
      </c>
      <c r="Y13" s="202" t="e">
        <f t="shared" si="98"/>
        <v>#N/A</v>
      </c>
      <c r="Z13" s="202">
        <f t="shared" si="9"/>
        <v>0</v>
      </c>
      <c r="AA13" s="202">
        <f t="shared" si="10"/>
        <v>0</v>
      </c>
      <c r="AB13" s="202">
        <f t="shared" si="11"/>
        <v>0</v>
      </c>
      <c r="AC13" s="202">
        <f t="shared" si="12"/>
        <v>0</v>
      </c>
      <c r="AD13" s="261" t="e">
        <f t="shared" si="13"/>
        <v>#N/A</v>
      </c>
      <c r="AE13" s="261" t="e">
        <f t="shared" si="14"/>
        <v>#N/A</v>
      </c>
      <c r="AF13" s="261" t="e">
        <f t="shared" si="15"/>
        <v>#N/A</v>
      </c>
      <c r="AG13" s="261" t="e">
        <f t="shared" si="16"/>
        <v>#N/A</v>
      </c>
      <c r="AH13" s="261" t="e">
        <f t="shared" si="99"/>
        <v>#N/A</v>
      </c>
      <c r="AI13" s="261" t="e">
        <f t="shared" si="99"/>
        <v>#N/A</v>
      </c>
      <c r="AJ13" s="261" t="e">
        <f t="shared" si="17"/>
        <v>#N/A</v>
      </c>
      <c r="AK13" s="261" t="e">
        <f t="shared" si="18"/>
        <v>#N/A</v>
      </c>
      <c r="AL13" s="261" t="e">
        <f t="shared" si="19"/>
        <v>#N/A</v>
      </c>
      <c r="AM13" s="261" t="e">
        <f t="shared" si="20"/>
        <v>#N/A</v>
      </c>
      <c r="AN13" s="261" t="e">
        <f t="shared" si="100"/>
        <v>#N/A</v>
      </c>
      <c r="AO13" s="261" t="e">
        <f t="shared" si="100"/>
        <v>#N/A</v>
      </c>
      <c r="AP13" s="262" t="e">
        <f t="shared" si="21"/>
        <v>#N/A</v>
      </c>
      <c r="AQ13" s="262" t="e">
        <f t="shared" si="22"/>
        <v>#N/A</v>
      </c>
      <c r="AR13" s="262" t="e">
        <f t="shared" si="23"/>
        <v>#N/A</v>
      </c>
      <c r="AS13" s="262" t="e">
        <f t="shared" si="24"/>
        <v>#N/A</v>
      </c>
      <c r="AT13" s="262" t="e">
        <f t="shared" si="101"/>
        <v>#N/A</v>
      </c>
      <c r="AU13" s="262" t="e">
        <f t="shared" si="101"/>
        <v>#N/A</v>
      </c>
      <c r="AV13" s="262" t="e">
        <f t="shared" si="25"/>
        <v>#N/A</v>
      </c>
      <c r="AW13" s="262" t="e">
        <f t="shared" si="26"/>
        <v>#N/A</v>
      </c>
      <c r="AX13" s="262" t="e">
        <f t="shared" si="27"/>
        <v>#N/A</v>
      </c>
      <c r="AY13" s="262" t="e">
        <f t="shared" si="28"/>
        <v>#N/A</v>
      </c>
      <c r="AZ13" s="262" t="e">
        <f t="shared" si="102"/>
        <v>#N/A</v>
      </c>
      <c r="BA13" s="262" t="e">
        <f t="shared" si="102"/>
        <v>#N/A</v>
      </c>
      <c r="BB13" s="263" t="e">
        <f t="shared" si="29"/>
        <v>#N/A</v>
      </c>
      <c r="BC13" s="263" t="e">
        <f t="shared" si="30"/>
        <v>#N/A</v>
      </c>
      <c r="BD13" s="263" t="e">
        <f t="shared" si="31"/>
        <v>#N/A</v>
      </c>
      <c r="BE13" s="263" t="e">
        <f t="shared" si="32"/>
        <v>#N/A</v>
      </c>
      <c r="BF13" s="263" t="e">
        <f t="shared" si="103"/>
        <v>#N/A</v>
      </c>
      <c r="BG13" s="263" t="e">
        <f t="shared" si="103"/>
        <v>#N/A</v>
      </c>
      <c r="BH13" s="263" t="e">
        <f t="shared" si="33"/>
        <v>#N/A</v>
      </c>
      <c r="BI13" s="263" t="e">
        <f t="shared" si="34"/>
        <v>#N/A</v>
      </c>
      <c r="BJ13" s="263" t="e">
        <f t="shared" si="35"/>
        <v>#N/A</v>
      </c>
      <c r="BK13" s="263" t="e">
        <f t="shared" si="36"/>
        <v>#N/A</v>
      </c>
      <c r="BL13" s="263" t="e">
        <f t="shared" si="104"/>
        <v>#N/A</v>
      </c>
      <c r="BM13" s="263" t="e">
        <f t="shared" si="104"/>
        <v>#N/A</v>
      </c>
      <c r="BN13" s="264" t="e">
        <f t="shared" si="37"/>
        <v>#N/A</v>
      </c>
      <c r="BO13" s="264" t="e">
        <f t="shared" si="38"/>
        <v>#N/A</v>
      </c>
      <c r="BP13" s="264" t="e">
        <f t="shared" si="39"/>
        <v>#N/A</v>
      </c>
      <c r="BQ13" s="264" t="e">
        <f t="shared" si="40"/>
        <v>#N/A</v>
      </c>
      <c r="BR13" s="264" t="e">
        <f t="shared" si="105"/>
        <v>#N/A</v>
      </c>
      <c r="BS13" s="264" t="e">
        <f t="shared" si="105"/>
        <v>#N/A</v>
      </c>
      <c r="BT13" s="264" t="e">
        <f t="shared" si="41"/>
        <v>#N/A</v>
      </c>
      <c r="BU13" s="264" t="e">
        <f t="shared" si="42"/>
        <v>#N/A</v>
      </c>
      <c r="BV13" s="264" t="e">
        <f t="shared" si="43"/>
        <v>#N/A</v>
      </c>
      <c r="BW13" s="264" t="e">
        <f t="shared" si="44"/>
        <v>#N/A</v>
      </c>
      <c r="BX13" s="264" t="e">
        <f t="shared" si="106"/>
        <v>#N/A</v>
      </c>
      <c r="BY13" s="264" t="e">
        <f t="shared" si="106"/>
        <v>#N/A</v>
      </c>
      <c r="BZ13" s="265" t="e">
        <f t="shared" si="45"/>
        <v>#N/A</v>
      </c>
      <c r="CA13" s="265" t="e">
        <f t="shared" si="46"/>
        <v>#N/A</v>
      </c>
      <c r="CB13" s="265" t="e">
        <f t="shared" si="47"/>
        <v>#N/A</v>
      </c>
      <c r="CC13" s="265" t="e">
        <f t="shared" si="48"/>
        <v>#N/A</v>
      </c>
      <c r="CD13" s="265" t="e">
        <f t="shared" si="107"/>
        <v>#N/A</v>
      </c>
      <c r="CE13" s="265" t="e">
        <f t="shared" si="107"/>
        <v>#N/A</v>
      </c>
      <c r="CF13" s="265" t="e">
        <f t="shared" si="49"/>
        <v>#N/A</v>
      </c>
      <c r="CG13" s="265" t="e">
        <f t="shared" si="50"/>
        <v>#N/A</v>
      </c>
      <c r="CH13" s="265" t="e">
        <f t="shared" si="51"/>
        <v>#N/A</v>
      </c>
      <c r="CI13" s="265" t="e">
        <f t="shared" si="52"/>
        <v>#N/A</v>
      </c>
      <c r="CJ13" s="265" t="e">
        <f t="shared" si="108"/>
        <v>#N/A</v>
      </c>
      <c r="CK13" s="265" t="e">
        <f t="shared" si="108"/>
        <v>#N/A</v>
      </c>
      <c r="CL13" s="266" t="e">
        <f t="shared" si="53"/>
        <v>#N/A</v>
      </c>
      <c r="CM13" s="266" t="e">
        <f t="shared" si="54"/>
        <v>#N/A</v>
      </c>
      <c r="CN13" s="266" t="e">
        <f t="shared" si="55"/>
        <v>#N/A</v>
      </c>
      <c r="CO13" s="266" t="e">
        <f t="shared" si="56"/>
        <v>#N/A</v>
      </c>
      <c r="CP13" s="266" t="e">
        <f t="shared" si="109"/>
        <v>#N/A</v>
      </c>
      <c r="CQ13" s="266" t="e">
        <f t="shared" si="109"/>
        <v>#N/A</v>
      </c>
      <c r="CR13" s="266" t="e">
        <f t="shared" si="57"/>
        <v>#N/A</v>
      </c>
      <c r="CS13" s="266" t="e">
        <f t="shared" si="58"/>
        <v>#N/A</v>
      </c>
      <c r="CT13" s="266" t="e">
        <f t="shared" si="59"/>
        <v>#N/A</v>
      </c>
      <c r="CU13" s="266" t="e">
        <f t="shared" si="60"/>
        <v>#N/A</v>
      </c>
      <c r="CV13" s="266" t="e">
        <f t="shared" si="110"/>
        <v>#N/A</v>
      </c>
      <c r="CW13" s="266" t="e">
        <f t="shared" si="110"/>
        <v>#N/A</v>
      </c>
      <c r="CX13" s="267" t="e">
        <f t="shared" si="61"/>
        <v>#N/A</v>
      </c>
      <c r="CY13" s="267" t="e">
        <f t="shared" si="62"/>
        <v>#N/A</v>
      </c>
      <c r="CZ13" s="267" t="e">
        <f t="shared" si="63"/>
        <v>#N/A</v>
      </c>
      <c r="DA13" s="267" t="e">
        <f t="shared" si="64"/>
        <v>#N/A</v>
      </c>
      <c r="DB13" s="267" t="e">
        <f t="shared" si="111"/>
        <v>#N/A</v>
      </c>
      <c r="DC13" s="267" t="e">
        <f t="shared" si="111"/>
        <v>#N/A</v>
      </c>
      <c r="DD13" s="267" t="e">
        <f t="shared" si="65"/>
        <v>#N/A</v>
      </c>
      <c r="DE13" s="267" t="e">
        <f t="shared" si="66"/>
        <v>#N/A</v>
      </c>
      <c r="DF13" s="267" t="e">
        <f t="shared" si="67"/>
        <v>#N/A</v>
      </c>
      <c r="DG13" s="267" t="e">
        <f t="shared" si="68"/>
        <v>#N/A</v>
      </c>
      <c r="DH13" s="267" t="e">
        <f t="shared" si="112"/>
        <v>#N/A</v>
      </c>
      <c r="DI13" s="267" t="e">
        <f t="shared" si="112"/>
        <v>#N/A</v>
      </c>
      <c r="DJ13" s="268" t="e">
        <f t="shared" si="69"/>
        <v>#N/A</v>
      </c>
      <c r="DK13" s="268" t="e">
        <f t="shared" si="70"/>
        <v>#N/A</v>
      </c>
      <c r="DL13" s="268" t="e">
        <f t="shared" si="71"/>
        <v>#N/A</v>
      </c>
      <c r="DM13" s="268" t="e">
        <f t="shared" si="72"/>
        <v>#N/A</v>
      </c>
      <c r="DN13" s="268" t="e">
        <f t="shared" si="113"/>
        <v>#N/A</v>
      </c>
      <c r="DO13" s="268" t="e">
        <f t="shared" si="113"/>
        <v>#N/A</v>
      </c>
      <c r="DP13" s="268" t="e">
        <f t="shared" si="73"/>
        <v>#N/A</v>
      </c>
      <c r="DQ13" s="268" t="e">
        <f t="shared" si="74"/>
        <v>#N/A</v>
      </c>
      <c r="DR13" s="268" t="e">
        <f t="shared" si="75"/>
        <v>#N/A</v>
      </c>
      <c r="DS13" s="268" t="e">
        <f t="shared" si="76"/>
        <v>#N/A</v>
      </c>
      <c r="DT13" s="268" t="e">
        <f t="shared" si="114"/>
        <v>#N/A</v>
      </c>
      <c r="DU13" s="268" t="e">
        <f t="shared" si="114"/>
        <v>#N/A</v>
      </c>
      <c r="DV13" s="269" t="e">
        <f t="shared" si="77"/>
        <v>#N/A</v>
      </c>
      <c r="DW13" s="269" t="e">
        <f t="shared" si="78"/>
        <v>#N/A</v>
      </c>
      <c r="DX13" s="269" t="e">
        <f t="shared" si="79"/>
        <v>#N/A</v>
      </c>
      <c r="DY13" s="269" t="e">
        <f t="shared" si="80"/>
        <v>#N/A</v>
      </c>
      <c r="DZ13" s="269" t="e">
        <f t="shared" si="115"/>
        <v>#N/A</v>
      </c>
      <c r="EA13" s="269" t="e">
        <f t="shared" si="115"/>
        <v>#N/A</v>
      </c>
      <c r="EB13" s="269" t="e">
        <f t="shared" si="81"/>
        <v>#N/A</v>
      </c>
      <c r="EC13" s="269" t="e">
        <f t="shared" si="82"/>
        <v>#N/A</v>
      </c>
      <c r="ED13" s="269" t="e">
        <f t="shared" si="83"/>
        <v>#N/A</v>
      </c>
      <c r="EE13" s="269" t="e">
        <f t="shared" si="84"/>
        <v>#N/A</v>
      </c>
      <c r="EF13" s="269" t="e">
        <f t="shared" si="116"/>
        <v>#N/A</v>
      </c>
      <c r="EG13" s="269" t="e">
        <f t="shared" si="116"/>
        <v>#N/A</v>
      </c>
      <c r="EH13" s="270" t="e">
        <f t="shared" si="85"/>
        <v>#N/A</v>
      </c>
      <c r="EI13" s="270" t="e">
        <f t="shared" si="86"/>
        <v>#N/A</v>
      </c>
      <c r="EJ13" s="270" t="e">
        <f t="shared" si="87"/>
        <v>#N/A</v>
      </c>
      <c r="EK13" s="270" t="e">
        <f t="shared" si="88"/>
        <v>#N/A</v>
      </c>
      <c r="EL13" s="270" t="e">
        <f t="shared" si="117"/>
        <v>#N/A</v>
      </c>
      <c r="EM13" s="270" t="e">
        <f t="shared" si="117"/>
        <v>#N/A</v>
      </c>
      <c r="EN13" s="270" t="e">
        <f t="shared" si="89"/>
        <v>#N/A</v>
      </c>
      <c r="EO13" s="270" t="e">
        <f t="shared" si="90"/>
        <v>#N/A</v>
      </c>
      <c r="EP13" s="270" t="e">
        <f t="shared" si="91"/>
        <v>#N/A</v>
      </c>
      <c r="EQ13" s="270" t="e">
        <f t="shared" si="92"/>
        <v>#N/A</v>
      </c>
      <c r="ER13" s="270" t="e">
        <f t="shared" si="118"/>
        <v>#N/A</v>
      </c>
      <c r="ES13" s="270" t="e">
        <f t="shared" si="118"/>
        <v>#N/A</v>
      </c>
      <c r="ET13" s="345"/>
    </row>
    <row r="14" spans="1:150" s="274" customFormat="1">
      <c r="A14" s="257">
        <v>5</v>
      </c>
      <c r="B14" s="271"/>
      <c r="C14" s="259"/>
      <c r="D14" s="259"/>
      <c r="E14" s="207" t="e">
        <f>IF(D14="Cyprus",VLOOKUP(C14,CODES!$C$5:$D$82,2,FALSE),(VLOOKUP(D14,CODES!$C$5:$D$82,2,FALSE)))</f>
        <v>#N/A</v>
      </c>
      <c r="F14" s="260"/>
      <c r="G14" s="193"/>
      <c r="H14" s="190">
        <f t="shared" si="0"/>
        <v>0</v>
      </c>
      <c r="I14" s="190">
        <f t="shared" si="1"/>
        <v>0</v>
      </c>
      <c r="J14" s="191">
        <f t="shared" si="2"/>
        <v>0</v>
      </c>
      <c r="K14" s="191">
        <f t="shared" si="3"/>
        <v>0</v>
      </c>
      <c r="L14" s="192">
        <f t="shared" si="4"/>
        <v>0</v>
      </c>
      <c r="M14" s="192">
        <f t="shared" si="5"/>
        <v>0</v>
      </c>
      <c r="N14" s="192">
        <f t="shared" si="6"/>
        <v>0</v>
      </c>
      <c r="O14" s="192">
        <f t="shared" si="7"/>
        <v>0</v>
      </c>
      <c r="P14" s="193"/>
      <c r="Q14" s="193"/>
      <c r="R14" s="194">
        <f t="shared" si="93"/>
        <v>0</v>
      </c>
      <c r="S14" s="194">
        <f t="shared" si="94"/>
        <v>0</v>
      </c>
      <c r="T14" s="194" t="e">
        <f>VLOOKUP(F14,CODES!$C$87:$D$92,2,FALSE)</f>
        <v>#N/A</v>
      </c>
      <c r="U14" s="194">
        <f t="shared" si="95"/>
        <v>0</v>
      </c>
      <c r="V14" s="201" t="e">
        <f t="shared" si="96"/>
        <v>#N/A</v>
      </c>
      <c r="W14" s="202">
        <f t="shared" si="97"/>
        <v>0</v>
      </c>
      <c r="X14" s="202">
        <f t="shared" si="8"/>
        <v>0</v>
      </c>
      <c r="Y14" s="202" t="e">
        <f t="shared" si="98"/>
        <v>#N/A</v>
      </c>
      <c r="Z14" s="202">
        <f t="shared" si="9"/>
        <v>0</v>
      </c>
      <c r="AA14" s="202">
        <f t="shared" si="10"/>
        <v>0</v>
      </c>
      <c r="AB14" s="202">
        <f t="shared" si="11"/>
        <v>0</v>
      </c>
      <c r="AC14" s="202">
        <f t="shared" si="12"/>
        <v>0</v>
      </c>
      <c r="AD14" s="261" t="e">
        <f t="shared" si="13"/>
        <v>#N/A</v>
      </c>
      <c r="AE14" s="261" t="e">
        <f t="shared" si="14"/>
        <v>#N/A</v>
      </c>
      <c r="AF14" s="261" t="e">
        <f t="shared" si="15"/>
        <v>#N/A</v>
      </c>
      <c r="AG14" s="261" t="e">
        <f t="shared" si="16"/>
        <v>#N/A</v>
      </c>
      <c r="AH14" s="261" t="e">
        <f t="shared" si="99"/>
        <v>#N/A</v>
      </c>
      <c r="AI14" s="261" t="e">
        <f t="shared" si="99"/>
        <v>#N/A</v>
      </c>
      <c r="AJ14" s="261" t="e">
        <f t="shared" si="17"/>
        <v>#N/A</v>
      </c>
      <c r="AK14" s="261" t="e">
        <f t="shared" si="18"/>
        <v>#N/A</v>
      </c>
      <c r="AL14" s="261" t="e">
        <f t="shared" si="19"/>
        <v>#N/A</v>
      </c>
      <c r="AM14" s="261" t="e">
        <f t="shared" si="20"/>
        <v>#N/A</v>
      </c>
      <c r="AN14" s="261" t="e">
        <f t="shared" si="100"/>
        <v>#N/A</v>
      </c>
      <c r="AO14" s="261" t="e">
        <f t="shared" si="100"/>
        <v>#N/A</v>
      </c>
      <c r="AP14" s="262" t="e">
        <f t="shared" si="21"/>
        <v>#N/A</v>
      </c>
      <c r="AQ14" s="262" t="e">
        <f t="shared" si="22"/>
        <v>#N/A</v>
      </c>
      <c r="AR14" s="262" t="e">
        <f t="shared" si="23"/>
        <v>#N/A</v>
      </c>
      <c r="AS14" s="262" t="e">
        <f t="shared" si="24"/>
        <v>#N/A</v>
      </c>
      <c r="AT14" s="262" t="e">
        <f t="shared" si="101"/>
        <v>#N/A</v>
      </c>
      <c r="AU14" s="262" t="e">
        <f t="shared" si="101"/>
        <v>#N/A</v>
      </c>
      <c r="AV14" s="262" t="e">
        <f t="shared" si="25"/>
        <v>#N/A</v>
      </c>
      <c r="AW14" s="262" t="e">
        <f t="shared" si="26"/>
        <v>#N/A</v>
      </c>
      <c r="AX14" s="262" t="e">
        <f t="shared" si="27"/>
        <v>#N/A</v>
      </c>
      <c r="AY14" s="262" t="e">
        <f t="shared" si="28"/>
        <v>#N/A</v>
      </c>
      <c r="AZ14" s="262" t="e">
        <f t="shared" si="102"/>
        <v>#N/A</v>
      </c>
      <c r="BA14" s="262" t="e">
        <f t="shared" si="102"/>
        <v>#N/A</v>
      </c>
      <c r="BB14" s="263" t="e">
        <f t="shared" si="29"/>
        <v>#N/A</v>
      </c>
      <c r="BC14" s="263" t="e">
        <f t="shared" si="30"/>
        <v>#N/A</v>
      </c>
      <c r="BD14" s="263" t="e">
        <f t="shared" si="31"/>
        <v>#N/A</v>
      </c>
      <c r="BE14" s="263" t="e">
        <f t="shared" si="32"/>
        <v>#N/A</v>
      </c>
      <c r="BF14" s="263" t="e">
        <f t="shared" si="103"/>
        <v>#N/A</v>
      </c>
      <c r="BG14" s="263" t="e">
        <f t="shared" si="103"/>
        <v>#N/A</v>
      </c>
      <c r="BH14" s="263" t="e">
        <f t="shared" si="33"/>
        <v>#N/A</v>
      </c>
      <c r="BI14" s="263" t="e">
        <f t="shared" si="34"/>
        <v>#N/A</v>
      </c>
      <c r="BJ14" s="263" t="e">
        <f t="shared" si="35"/>
        <v>#N/A</v>
      </c>
      <c r="BK14" s="263" t="e">
        <f t="shared" si="36"/>
        <v>#N/A</v>
      </c>
      <c r="BL14" s="263" t="e">
        <f t="shared" si="104"/>
        <v>#N/A</v>
      </c>
      <c r="BM14" s="263" t="e">
        <f t="shared" si="104"/>
        <v>#N/A</v>
      </c>
      <c r="BN14" s="264" t="e">
        <f t="shared" si="37"/>
        <v>#N/A</v>
      </c>
      <c r="BO14" s="264" t="e">
        <f t="shared" si="38"/>
        <v>#N/A</v>
      </c>
      <c r="BP14" s="264" t="e">
        <f t="shared" si="39"/>
        <v>#N/A</v>
      </c>
      <c r="BQ14" s="264" t="e">
        <f t="shared" si="40"/>
        <v>#N/A</v>
      </c>
      <c r="BR14" s="264" t="e">
        <f t="shared" si="105"/>
        <v>#N/A</v>
      </c>
      <c r="BS14" s="264" t="e">
        <f t="shared" si="105"/>
        <v>#N/A</v>
      </c>
      <c r="BT14" s="264" t="e">
        <f t="shared" si="41"/>
        <v>#N/A</v>
      </c>
      <c r="BU14" s="264" t="e">
        <f t="shared" si="42"/>
        <v>#N/A</v>
      </c>
      <c r="BV14" s="264" t="e">
        <f t="shared" si="43"/>
        <v>#N/A</v>
      </c>
      <c r="BW14" s="264" t="e">
        <f t="shared" si="44"/>
        <v>#N/A</v>
      </c>
      <c r="BX14" s="264" t="e">
        <f t="shared" si="106"/>
        <v>#N/A</v>
      </c>
      <c r="BY14" s="264" t="e">
        <f t="shared" si="106"/>
        <v>#N/A</v>
      </c>
      <c r="BZ14" s="265" t="e">
        <f t="shared" si="45"/>
        <v>#N/A</v>
      </c>
      <c r="CA14" s="265" t="e">
        <f t="shared" si="46"/>
        <v>#N/A</v>
      </c>
      <c r="CB14" s="265" t="e">
        <f t="shared" si="47"/>
        <v>#N/A</v>
      </c>
      <c r="CC14" s="265" t="e">
        <f t="shared" si="48"/>
        <v>#N/A</v>
      </c>
      <c r="CD14" s="265" t="e">
        <f t="shared" si="107"/>
        <v>#N/A</v>
      </c>
      <c r="CE14" s="265" t="e">
        <f t="shared" si="107"/>
        <v>#N/A</v>
      </c>
      <c r="CF14" s="265" t="e">
        <f t="shared" si="49"/>
        <v>#N/A</v>
      </c>
      <c r="CG14" s="265" t="e">
        <f t="shared" si="50"/>
        <v>#N/A</v>
      </c>
      <c r="CH14" s="265" t="e">
        <f t="shared" si="51"/>
        <v>#N/A</v>
      </c>
      <c r="CI14" s="265" t="e">
        <f t="shared" si="52"/>
        <v>#N/A</v>
      </c>
      <c r="CJ14" s="265" t="e">
        <f t="shared" si="108"/>
        <v>#N/A</v>
      </c>
      <c r="CK14" s="265" t="e">
        <f t="shared" si="108"/>
        <v>#N/A</v>
      </c>
      <c r="CL14" s="266" t="e">
        <f t="shared" si="53"/>
        <v>#N/A</v>
      </c>
      <c r="CM14" s="266" t="e">
        <f t="shared" si="54"/>
        <v>#N/A</v>
      </c>
      <c r="CN14" s="266" t="e">
        <f t="shared" si="55"/>
        <v>#N/A</v>
      </c>
      <c r="CO14" s="266" t="e">
        <f t="shared" si="56"/>
        <v>#N/A</v>
      </c>
      <c r="CP14" s="266" t="e">
        <f t="shared" si="109"/>
        <v>#N/A</v>
      </c>
      <c r="CQ14" s="266" t="e">
        <f t="shared" si="109"/>
        <v>#N/A</v>
      </c>
      <c r="CR14" s="266" t="e">
        <f t="shared" si="57"/>
        <v>#N/A</v>
      </c>
      <c r="CS14" s="266" t="e">
        <f t="shared" si="58"/>
        <v>#N/A</v>
      </c>
      <c r="CT14" s="266" t="e">
        <f t="shared" si="59"/>
        <v>#N/A</v>
      </c>
      <c r="CU14" s="266" t="e">
        <f t="shared" si="60"/>
        <v>#N/A</v>
      </c>
      <c r="CV14" s="266" t="e">
        <f t="shared" si="110"/>
        <v>#N/A</v>
      </c>
      <c r="CW14" s="266" t="e">
        <f t="shared" si="110"/>
        <v>#N/A</v>
      </c>
      <c r="CX14" s="267" t="e">
        <f t="shared" si="61"/>
        <v>#N/A</v>
      </c>
      <c r="CY14" s="267" t="e">
        <f t="shared" si="62"/>
        <v>#N/A</v>
      </c>
      <c r="CZ14" s="267" t="e">
        <f t="shared" si="63"/>
        <v>#N/A</v>
      </c>
      <c r="DA14" s="267" t="e">
        <f t="shared" si="64"/>
        <v>#N/A</v>
      </c>
      <c r="DB14" s="267" t="e">
        <f t="shared" si="111"/>
        <v>#N/A</v>
      </c>
      <c r="DC14" s="267" t="e">
        <f t="shared" si="111"/>
        <v>#N/A</v>
      </c>
      <c r="DD14" s="267" t="e">
        <f t="shared" si="65"/>
        <v>#N/A</v>
      </c>
      <c r="DE14" s="267" t="e">
        <f t="shared" si="66"/>
        <v>#N/A</v>
      </c>
      <c r="DF14" s="267" t="e">
        <f t="shared" si="67"/>
        <v>#N/A</v>
      </c>
      <c r="DG14" s="267" t="e">
        <f t="shared" si="68"/>
        <v>#N/A</v>
      </c>
      <c r="DH14" s="267" t="e">
        <f t="shared" si="112"/>
        <v>#N/A</v>
      </c>
      <c r="DI14" s="267" t="e">
        <f t="shared" si="112"/>
        <v>#N/A</v>
      </c>
      <c r="DJ14" s="268" t="e">
        <f t="shared" si="69"/>
        <v>#N/A</v>
      </c>
      <c r="DK14" s="268" t="e">
        <f t="shared" si="70"/>
        <v>#N/A</v>
      </c>
      <c r="DL14" s="268" t="e">
        <f t="shared" si="71"/>
        <v>#N/A</v>
      </c>
      <c r="DM14" s="268" t="e">
        <f t="shared" si="72"/>
        <v>#N/A</v>
      </c>
      <c r="DN14" s="268" t="e">
        <f t="shared" si="113"/>
        <v>#N/A</v>
      </c>
      <c r="DO14" s="268" t="e">
        <f t="shared" si="113"/>
        <v>#N/A</v>
      </c>
      <c r="DP14" s="268" t="e">
        <f t="shared" si="73"/>
        <v>#N/A</v>
      </c>
      <c r="DQ14" s="268" t="e">
        <f t="shared" si="74"/>
        <v>#N/A</v>
      </c>
      <c r="DR14" s="268" t="e">
        <f t="shared" si="75"/>
        <v>#N/A</v>
      </c>
      <c r="DS14" s="268" t="e">
        <f t="shared" si="76"/>
        <v>#N/A</v>
      </c>
      <c r="DT14" s="268" t="e">
        <f t="shared" si="114"/>
        <v>#N/A</v>
      </c>
      <c r="DU14" s="268" t="e">
        <f t="shared" si="114"/>
        <v>#N/A</v>
      </c>
      <c r="DV14" s="269" t="e">
        <f t="shared" si="77"/>
        <v>#N/A</v>
      </c>
      <c r="DW14" s="269" t="e">
        <f t="shared" si="78"/>
        <v>#N/A</v>
      </c>
      <c r="DX14" s="269" t="e">
        <f t="shared" si="79"/>
        <v>#N/A</v>
      </c>
      <c r="DY14" s="269" t="e">
        <f t="shared" si="80"/>
        <v>#N/A</v>
      </c>
      <c r="DZ14" s="269" t="e">
        <f t="shared" si="115"/>
        <v>#N/A</v>
      </c>
      <c r="EA14" s="269" t="e">
        <f t="shared" si="115"/>
        <v>#N/A</v>
      </c>
      <c r="EB14" s="269" t="e">
        <f t="shared" si="81"/>
        <v>#N/A</v>
      </c>
      <c r="EC14" s="269" t="e">
        <f t="shared" si="82"/>
        <v>#N/A</v>
      </c>
      <c r="ED14" s="269" t="e">
        <f t="shared" si="83"/>
        <v>#N/A</v>
      </c>
      <c r="EE14" s="269" t="e">
        <f t="shared" si="84"/>
        <v>#N/A</v>
      </c>
      <c r="EF14" s="269" t="e">
        <f t="shared" si="116"/>
        <v>#N/A</v>
      </c>
      <c r="EG14" s="269" t="e">
        <f t="shared" si="116"/>
        <v>#N/A</v>
      </c>
      <c r="EH14" s="270" t="e">
        <f t="shared" si="85"/>
        <v>#N/A</v>
      </c>
      <c r="EI14" s="270" t="e">
        <f t="shared" si="86"/>
        <v>#N/A</v>
      </c>
      <c r="EJ14" s="270" t="e">
        <f t="shared" si="87"/>
        <v>#N/A</v>
      </c>
      <c r="EK14" s="270" t="e">
        <f t="shared" si="88"/>
        <v>#N/A</v>
      </c>
      <c r="EL14" s="270" t="e">
        <f t="shared" si="117"/>
        <v>#N/A</v>
      </c>
      <c r="EM14" s="270" t="e">
        <f t="shared" si="117"/>
        <v>#N/A</v>
      </c>
      <c r="EN14" s="270" t="e">
        <f t="shared" si="89"/>
        <v>#N/A</v>
      </c>
      <c r="EO14" s="270" t="e">
        <f t="shared" si="90"/>
        <v>#N/A</v>
      </c>
      <c r="EP14" s="270" t="e">
        <f t="shared" si="91"/>
        <v>#N/A</v>
      </c>
      <c r="EQ14" s="270" t="e">
        <f t="shared" si="92"/>
        <v>#N/A</v>
      </c>
      <c r="ER14" s="270" t="e">
        <f t="shared" si="118"/>
        <v>#N/A</v>
      </c>
      <c r="ES14" s="270" t="e">
        <f t="shared" si="118"/>
        <v>#N/A</v>
      </c>
      <c r="ET14" s="344"/>
    </row>
    <row r="15" spans="1:150">
      <c r="A15" s="257">
        <v>6</v>
      </c>
      <c r="B15" s="271"/>
      <c r="C15" s="259"/>
      <c r="D15" s="259"/>
      <c r="E15" s="207" t="e">
        <f>IF(D15="Cyprus",VLOOKUP(C15,CODES!$C$5:$D$82,2,FALSE),(VLOOKUP(D15,CODES!$C$5:$D$82,2,FALSE)))</f>
        <v>#N/A</v>
      </c>
      <c r="F15" s="260"/>
      <c r="G15" s="275"/>
      <c r="H15" s="190">
        <f t="shared" si="0"/>
        <v>0</v>
      </c>
      <c r="I15" s="190">
        <f t="shared" si="1"/>
        <v>0</v>
      </c>
      <c r="J15" s="191">
        <f t="shared" si="2"/>
        <v>0</v>
      </c>
      <c r="K15" s="191">
        <f t="shared" si="3"/>
        <v>0</v>
      </c>
      <c r="L15" s="192">
        <f t="shared" si="4"/>
        <v>0</v>
      </c>
      <c r="M15" s="192">
        <f t="shared" si="5"/>
        <v>0</v>
      </c>
      <c r="N15" s="192">
        <f t="shared" si="6"/>
        <v>0</v>
      </c>
      <c r="O15" s="192">
        <f t="shared" si="7"/>
        <v>0</v>
      </c>
      <c r="P15" s="193"/>
      <c r="Q15" s="193"/>
      <c r="R15" s="194">
        <f t="shared" si="93"/>
        <v>0</v>
      </c>
      <c r="S15" s="194">
        <f t="shared" si="94"/>
        <v>0</v>
      </c>
      <c r="T15" s="194" t="e">
        <f>VLOOKUP(F15,CODES!$C$87:$D$92,2,FALSE)</f>
        <v>#N/A</v>
      </c>
      <c r="U15" s="194">
        <f t="shared" si="95"/>
        <v>0</v>
      </c>
      <c r="V15" s="201" t="e">
        <f t="shared" si="96"/>
        <v>#N/A</v>
      </c>
      <c r="W15" s="202">
        <f t="shared" si="97"/>
        <v>0</v>
      </c>
      <c r="X15" s="202">
        <f t="shared" si="8"/>
        <v>0</v>
      </c>
      <c r="Y15" s="202" t="e">
        <f t="shared" si="98"/>
        <v>#N/A</v>
      </c>
      <c r="Z15" s="202">
        <f t="shared" si="9"/>
        <v>0</v>
      </c>
      <c r="AA15" s="202">
        <f t="shared" si="10"/>
        <v>0</v>
      </c>
      <c r="AB15" s="202">
        <f t="shared" si="11"/>
        <v>0</v>
      </c>
      <c r="AC15" s="202">
        <f t="shared" si="12"/>
        <v>0</v>
      </c>
      <c r="AD15" s="261" t="e">
        <f t="shared" si="13"/>
        <v>#N/A</v>
      </c>
      <c r="AE15" s="261" t="e">
        <f t="shared" si="14"/>
        <v>#N/A</v>
      </c>
      <c r="AF15" s="261" t="e">
        <f t="shared" si="15"/>
        <v>#N/A</v>
      </c>
      <c r="AG15" s="261" t="e">
        <f t="shared" si="16"/>
        <v>#N/A</v>
      </c>
      <c r="AH15" s="261" t="e">
        <f t="shared" si="99"/>
        <v>#N/A</v>
      </c>
      <c r="AI15" s="261" t="e">
        <f t="shared" si="99"/>
        <v>#N/A</v>
      </c>
      <c r="AJ15" s="261" t="e">
        <f t="shared" si="17"/>
        <v>#N/A</v>
      </c>
      <c r="AK15" s="261" t="e">
        <f t="shared" si="18"/>
        <v>#N/A</v>
      </c>
      <c r="AL15" s="261" t="e">
        <f t="shared" si="19"/>
        <v>#N/A</v>
      </c>
      <c r="AM15" s="261" t="e">
        <f t="shared" si="20"/>
        <v>#N/A</v>
      </c>
      <c r="AN15" s="261" t="e">
        <f t="shared" si="100"/>
        <v>#N/A</v>
      </c>
      <c r="AO15" s="261" t="e">
        <f t="shared" si="100"/>
        <v>#N/A</v>
      </c>
      <c r="AP15" s="262" t="e">
        <f t="shared" si="21"/>
        <v>#N/A</v>
      </c>
      <c r="AQ15" s="262" t="e">
        <f t="shared" si="22"/>
        <v>#N/A</v>
      </c>
      <c r="AR15" s="262" t="e">
        <f t="shared" si="23"/>
        <v>#N/A</v>
      </c>
      <c r="AS15" s="262" t="e">
        <f t="shared" si="24"/>
        <v>#N/A</v>
      </c>
      <c r="AT15" s="262" t="e">
        <f t="shared" si="101"/>
        <v>#N/A</v>
      </c>
      <c r="AU15" s="262" t="e">
        <f t="shared" si="101"/>
        <v>#N/A</v>
      </c>
      <c r="AV15" s="262" t="e">
        <f t="shared" si="25"/>
        <v>#N/A</v>
      </c>
      <c r="AW15" s="262" t="e">
        <f t="shared" si="26"/>
        <v>#N/A</v>
      </c>
      <c r="AX15" s="262" t="e">
        <f t="shared" si="27"/>
        <v>#N/A</v>
      </c>
      <c r="AY15" s="262" t="e">
        <f t="shared" si="28"/>
        <v>#N/A</v>
      </c>
      <c r="AZ15" s="262" t="e">
        <f t="shared" si="102"/>
        <v>#N/A</v>
      </c>
      <c r="BA15" s="262" t="e">
        <f t="shared" si="102"/>
        <v>#N/A</v>
      </c>
      <c r="BB15" s="263" t="e">
        <f t="shared" si="29"/>
        <v>#N/A</v>
      </c>
      <c r="BC15" s="263" t="e">
        <f t="shared" si="30"/>
        <v>#N/A</v>
      </c>
      <c r="BD15" s="263" t="e">
        <f t="shared" si="31"/>
        <v>#N/A</v>
      </c>
      <c r="BE15" s="263" t="e">
        <f t="shared" si="32"/>
        <v>#N/A</v>
      </c>
      <c r="BF15" s="263" t="e">
        <f t="shared" si="103"/>
        <v>#N/A</v>
      </c>
      <c r="BG15" s="263" t="e">
        <f t="shared" si="103"/>
        <v>#N/A</v>
      </c>
      <c r="BH15" s="263" t="e">
        <f t="shared" si="33"/>
        <v>#N/A</v>
      </c>
      <c r="BI15" s="263" t="e">
        <f t="shared" si="34"/>
        <v>#N/A</v>
      </c>
      <c r="BJ15" s="263" t="e">
        <f t="shared" si="35"/>
        <v>#N/A</v>
      </c>
      <c r="BK15" s="263" t="e">
        <f t="shared" si="36"/>
        <v>#N/A</v>
      </c>
      <c r="BL15" s="263" t="e">
        <f t="shared" si="104"/>
        <v>#N/A</v>
      </c>
      <c r="BM15" s="263" t="e">
        <f t="shared" si="104"/>
        <v>#N/A</v>
      </c>
      <c r="BN15" s="264" t="e">
        <f t="shared" si="37"/>
        <v>#N/A</v>
      </c>
      <c r="BO15" s="264" t="e">
        <f t="shared" si="38"/>
        <v>#N/A</v>
      </c>
      <c r="BP15" s="264" t="e">
        <f t="shared" si="39"/>
        <v>#N/A</v>
      </c>
      <c r="BQ15" s="264" t="e">
        <f t="shared" si="40"/>
        <v>#N/A</v>
      </c>
      <c r="BR15" s="264" t="e">
        <f t="shared" si="105"/>
        <v>#N/A</v>
      </c>
      <c r="BS15" s="264" t="e">
        <f t="shared" si="105"/>
        <v>#N/A</v>
      </c>
      <c r="BT15" s="264" t="e">
        <f t="shared" si="41"/>
        <v>#N/A</v>
      </c>
      <c r="BU15" s="264" t="e">
        <f t="shared" si="42"/>
        <v>#N/A</v>
      </c>
      <c r="BV15" s="264" t="e">
        <f t="shared" si="43"/>
        <v>#N/A</v>
      </c>
      <c r="BW15" s="264" t="e">
        <f t="shared" si="44"/>
        <v>#N/A</v>
      </c>
      <c r="BX15" s="264" t="e">
        <f t="shared" si="106"/>
        <v>#N/A</v>
      </c>
      <c r="BY15" s="264" t="e">
        <f t="shared" si="106"/>
        <v>#N/A</v>
      </c>
      <c r="BZ15" s="265" t="e">
        <f t="shared" si="45"/>
        <v>#N/A</v>
      </c>
      <c r="CA15" s="265" t="e">
        <f t="shared" si="46"/>
        <v>#N/A</v>
      </c>
      <c r="CB15" s="265" t="e">
        <f t="shared" si="47"/>
        <v>#N/A</v>
      </c>
      <c r="CC15" s="265" t="e">
        <f t="shared" si="48"/>
        <v>#N/A</v>
      </c>
      <c r="CD15" s="265" t="e">
        <f t="shared" si="107"/>
        <v>#N/A</v>
      </c>
      <c r="CE15" s="265" t="e">
        <f t="shared" si="107"/>
        <v>#N/A</v>
      </c>
      <c r="CF15" s="265" t="e">
        <f t="shared" si="49"/>
        <v>#N/A</v>
      </c>
      <c r="CG15" s="265" t="e">
        <f t="shared" si="50"/>
        <v>#N/A</v>
      </c>
      <c r="CH15" s="265" t="e">
        <f t="shared" si="51"/>
        <v>#N/A</v>
      </c>
      <c r="CI15" s="265" t="e">
        <f t="shared" si="52"/>
        <v>#N/A</v>
      </c>
      <c r="CJ15" s="265" t="e">
        <f t="shared" si="108"/>
        <v>#N/A</v>
      </c>
      <c r="CK15" s="265" t="e">
        <f t="shared" si="108"/>
        <v>#N/A</v>
      </c>
      <c r="CL15" s="266" t="e">
        <f t="shared" si="53"/>
        <v>#N/A</v>
      </c>
      <c r="CM15" s="266" t="e">
        <f t="shared" si="54"/>
        <v>#N/A</v>
      </c>
      <c r="CN15" s="266" t="e">
        <f t="shared" si="55"/>
        <v>#N/A</v>
      </c>
      <c r="CO15" s="266" t="e">
        <f t="shared" si="56"/>
        <v>#N/A</v>
      </c>
      <c r="CP15" s="266" t="e">
        <f t="shared" si="109"/>
        <v>#N/A</v>
      </c>
      <c r="CQ15" s="266" t="e">
        <f t="shared" si="109"/>
        <v>#N/A</v>
      </c>
      <c r="CR15" s="266" t="e">
        <f t="shared" si="57"/>
        <v>#N/A</v>
      </c>
      <c r="CS15" s="266" t="e">
        <f t="shared" si="58"/>
        <v>#N/A</v>
      </c>
      <c r="CT15" s="266" t="e">
        <f t="shared" si="59"/>
        <v>#N/A</v>
      </c>
      <c r="CU15" s="266" t="e">
        <f t="shared" si="60"/>
        <v>#N/A</v>
      </c>
      <c r="CV15" s="266" t="e">
        <f t="shared" si="110"/>
        <v>#N/A</v>
      </c>
      <c r="CW15" s="266" t="e">
        <f t="shared" si="110"/>
        <v>#N/A</v>
      </c>
      <c r="CX15" s="267" t="e">
        <f t="shared" si="61"/>
        <v>#N/A</v>
      </c>
      <c r="CY15" s="267" t="e">
        <f t="shared" si="62"/>
        <v>#N/A</v>
      </c>
      <c r="CZ15" s="267" t="e">
        <f t="shared" si="63"/>
        <v>#N/A</v>
      </c>
      <c r="DA15" s="267" t="e">
        <f t="shared" si="64"/>
        <v>#N/A</v>
      </c>
      <c r="DB15" s="267" t="e">
        <f t="shared" si="111"/>
        <v>#N/A</v>
      </c>
      <c r="DC15" s="267" t="e">
        <f t="shared" si="111"/>
        <v>#N/A</v>
      </c>
      <c r="DD15" s="267" t="e">
        <f t="shared" si="65"/>
        <v>#N/A</v>
      </c>
      <c r="DE15" s="267" t="e">
        <f t="shared" si="66"/>
        <v>#N/A</v>
      </c>
      <c r="DF15" s="267" t="e">
        <f t="shared" si="67"/>
        <v>#N/A</v>
      </c>
      <c r="DG15" s="267" t="e">
        <f t="shared" si="68"/>
        <v>#N/A</v>
      </c>
      <c r="DH15" s="267" t="e">
        <f t="shared" si="112"/>
        <v>#N/A</v>
      </c>
      <c r="DI15" s="267" t="e">
        <f t="shared" si="112"/>
        <v>#N/A</v>
      </c>
      <c r="DJ15" s="268" t="e">
        <f t="shared" si="69"/>
        <v>#N/A</v>
      </c>
      <c r="DK15" s="268" t="e">
        <f t="shared" si="70"/>
        <v>#N/A</v>
      </c>
      <c r="DL15" s="268" t="e">
        <f t="shared" si="71"/>
        <v>#N/A</v>
      </c>
      <c r="DM15" s="268" t="e">
        <f t="shared" si="72"/>
        <v>#N/A</v>
      </c>
      <c r="DN15" s="268" t="e">
        <f t="shared" si="113"/>
        <v>#N/A</v>
      </c>
      <c r="DO15" s="268" t="e">
        <f t="shared" si="113"/>
        <v>#N/A</v>
      </c>
      <c r="DP15" s="268" t="e">
        <f t="shared" si="73"/>
        <v>#N/A</v>
      </c>
      <c r="DQ15" s="268" t="e">
        <f t="shared" si="74"/>
        <v>#N/A</v>
      </c>
      <c r="DR15" s="268" t="e">
        <f t="shared" si="75"/>
        <v>#N/A</v>
      </c>
      <c r="DS15" s="268" t="e">
        <f t="shared" si="76"/>
        <v>#N/A</v>
      </c>
      <c r="DT15" s="268" t="e">
        <f t="shared" si="114"/>
        <v>#N/A</v>
      </c>
      <c r="DU15" s="268" t="e">
        <f t="shared" si="114"/>
        <v>#N/A</v>
      </c>
      <c r="DV15" s="269" t="e">
        <f t="shared" si="77"/>
        <v>#N/A</v>
      </c>
      <c r="DW15" s="269" t="e">
        <f t="shared" si="78"/>
        <v>#N/A</v>
      </c>
      <c r="DX15" s="269" t="e">
        <f t="shared" si="79"/>
        <v>#N/A</v>
      </c>
      <c r="DY15" s="269" t="e">
        <f t="shared" si="80"/>
        <v>#N/A</v>
      </c>
      <c r="DZ15" s="269" t="e">
        <f t="shared" si="115"/>
        <v>#N/A</v>
      </c>
      <c r="EA15" s="269" t="e">
        <f t="shared" si="115"/>
        <v>#N/A</v>
      </c>
      <c r="EB15" s="269" t="e">
        <f t="shared" si="81"/>
        <v>#N/A</v>
      </c>
      <c r="EC15" s="269" t="e">
        <f t="shared" si="82"/>
        <v>#N/A</v>
      </c>
      <c r="ED15" s="269" t="e">
        <f t="shared" si="83"/>
        <v>#N/A</v>
      </c>
      <c r="EE15" s="269" t="e">
        <f t="shared" si="84"/>
        <v>#N/A</v>
      </c>
      <c r="EF15" s="269" t="e">
        <f t="shared" si="116"/>
        <v>#N/A</v>
      </c>
      <c r="EG15" s="269" t="e">
        <f t="shared" si="116"/>
        <v>#N/A</v>
      </c>
      <c r="EH15" s="270" t="e">
        <f t="shared" si="85"/>
        <v>#N/A</v>
      </c>
      <c r="EI15" s="270" t="e">
        <f t="shared" si="86"/>
        <v>#N/A</v>
      </c>
      <c r="EJ15" s="270" t="e">
        <f t="shared" si="87"/>
        <v>#N/A</v>
      </c>
      <c r="EK15" s="270" t="e">
        <f t="shared" si="88"/>
        <v>#N/A</v>
      </c>
      <c r="EL15" s="270" t="e">
        <f t="shared" si="117"/>
        <v>#N/A</v>
      </c>
      <c r="EM15" s="270" t="e">
        <f t="shared" si="117"/>
        <v>#N/A</v>
      </c>
      <c r="EN15" s="270" t="e">
        <f t="shared" si="89"/>
        <v>#N/A</v>
      </c>
      <c r="EO15" s="270" t="e">
        <f t="shared" si="90"/>
        <v>#N/A</v>
      </c>
      <c r="EP15" s="270" t="e">
        <f t="shared" si="91"/>
        <v>#N/A</v>
      </c>
      <c r="EQ15" s="270" t="e">
        <f t="shared" si="92"/>
        <v>#N/A</v>
      </c>
      <c r="ER15" s="270" t="e">
        <f t="shared" si="118"/>
        <v>#N/A</v>
      </c>
      <c r="ES15" s="270" t="e">
        <f t="shared" si="118"/>
        <v>#N/A</v>
      </c>
      <c r="ET15" s="345"/>
    </row>
    <row r="16" spans="1:150" s="272" customFormat="1">
      <c r="A16" s="257">
        <v>7</v>
      </c>
      <c r="B16" s="271"/>
      <c r="C16" s="259"/>
      <c r="D16" s="259"/>
      <c r="E16" s="207" t="e">
        <f>IF(D16="Cyprus",VLOOKUP(C16,CODES!$C$5:$D$82,2,FALSE),(VLOOKUP(D16,CODES!$C$5:$D$82,2,FALSE)))</f>
        <v>#N/A</v>
      </c>
      <c r="F16" s="260"/>
      <c r="G16" s="275"/>
      <c r="H16" s="190">
        <f t="shared" si="0"/>
        <v>0</v>
      </c>
      <c r="I16" s="190">
        <f t="shared" si="1"/>
        <v>0</v>
      </c>
      <c r="J16" s="191">
        <f t="shared" si="2"/>
        <v>0</v>
      </c>
      <c r="K16" s="191">
        <f t="shared" si="3"/>
        <v>0</v>
      </c>
      <c r="L16" s="192">
        <f t="shared" si="4"/>
        <v>0</v>
      </c>
      <c r="M16" s="192">
        <f t="shared" si="5"/>
        <v>0</v>
      </c>
      <c r="N16" s="192">
        <f t="shared" si="6"/>
        <v>0</v>
      </c>
      <c r="O16" s="192">
        <f t="shared" si="7"/>
        <v>0</v>
      </c>
      <c r="P16" s="193"/>
      <c r="Q16" s="193"/>
      <c r="R16" s="194">
        <f t="shared" si="93"/>
        <v>0</v>
      </c>
      <c r="S16" s="194">
        <f t="shared" si="94"/>
        <v>0</v>
      </c>
      <c r="T16" s="194" t="e">
        <f>VLOOKUP(F16,CODES!$C$87:$D$92,2,FALSE)</f>
        <v>#N/A</v>
      </c>
      <c r="U16" s="194">
        <f t="shared" si="95"/>
        <v>0</v>
      </c>
      <c r="V16" s="201" t="e">
        <f t="shared" si="96"/>
        <v>#N/A</v>
      </c>
      <c r="W16" s="202">
        <f t="shared" si="97"/>
        <v>0</v>
      </c>
      <c r="X16" s="202">
        <f t="shared" si="8"/>
        <v>0</v>
      </c>
      <c r="Y16" s="202" t="e">
        <f t="shared" si="98"/>
        <v>#N/A</v>
      </c>
      <c r="Z16" s="202">
        <f t="shared" si="9"/>
        <v>0</v>
      </c>
      <c r="AA16" s="202">
        <f t="shared" si="10"/>
        <v>0</v>
      </c>
      <c r="AB16" s="202">
        <f t="shared" si="11"/>
        <v>0</v>
      </c>
      <c r="AC16" s="202">
        <f t="shared" si="12"/>
        <v>0</v>
      </c>
      <c r="AD16" s="261" t="e">
        <f t="shared" si="13"/>
        <v>#N/A</v>
      </c>
      <c r="AE16" s="261" t="e">
        <f t="shared" si="14"/>
        <v>#N/A</v>
      </c>
      <c r="AF16" s="261" t="e">
        <f t="shared" si="15"/>
        <v>#N/A</v>
      </c>
      <c r="AG16" s="261" t="e">
        <f t="shared" si="16"/>
        <v>#N/A</v>
      </c>
      <c r="AH16" s="261" t="e">
        <f t="shared" si="99"/>
        <v>#N/A</v>
      </c>
      <c r="AI16" s="261" t="e">
        <f t="shared" si="99"/>
        <v>#N/A</v>
      </c>
      <c r="AJ16" s="261" t="e">
        <f t="shared" si="17"/>
        <v>#N/A</v>
      </c>
      <c r="AK16" s="261" t="e">
        <f t="shared" si="18"/>
        <v>#N/A</v>
      </c>
      <c r="AL16" s="261" t="e">
        <f t="shared" si="19"/>
        <v>#N/A</v>
      </c>
      <c r="AM16" s="261" t="e">
        <f t="shared" si="20"/>
        <v>#N/A</v>
      </c>
      <c r="AN16" s="261" t="e">
        <f t="shared" si="100"/>
        <v>#N/A</v>
      </c>
      <c r="AO16" s="261" t="e">
        <f t="shared" si="100"/>
        <v>#N/A</v>
      </c>
      <c r="AP16" s="262" t="e">
        <f t="shared" si="21"/>
        <v>#N/A</v>
      </c>
      <c r="AQ16" s="262" t="e">
        <f t="shared" si="22"/>
        <v>#N/A</v>
      </c>
      <c r="AR16" s="262" t="e">
        <f t="shared" si="23"/>
        <v>#N/A</v>
      </c>
      <c r="AS16" s="262" t="e">
        <f t="shared" si="24"/>
        <v>#N/A</v>
      </c>
      <c r="AT16" s="262" t="e">
        <f t="shared" si="101"/>
        <v>#N/A</v>
      </c>
      <c r="AU16" s="262" t="e">
        <f t="shared" si="101"/>
        <v>#N/A</v>
      </c>
      <c r="AV16" s="262" t="e">
        <f t="shared" si="25"/>
        <v>#N/A</v>
      </c>
      <c r="AW16" s="262" t="e">
        <f t="shared" si="26"/>
        <v>#N/A</v>
      </c>
      <c r="AX16" s="262" t="e">
        <f t="shared" si="27"/>
        <v>#N/A</v>
      </c>
      <c r="AY16" s="262" t="e">
        <f t="shared" si="28"/>
        <v>#N/A</v>
      </c>
      <c r="AZ16" s="262" t="e">
        <f t="shared" si="102"/>
        <v>#N/A</v>
      </c>
      <c r="BA16" s="262" t="e">
        <f t="shared" si="102"/>
        <v>#N/A</v>
      </c>
      <c r="BB16" s="263" t="e">
        <f t="shared" si="29"/>
        <v>#N/A</v>
      </c>
      <c r="BC16" s="263" t="e">
        <f t="shared" si="30"/>
        <v>#N/A</v>
      </c>
      <c r="BD16" s="263" t="e">
        <f t="shared" si="31"/>
        <v>#N/A</v>
      </c>
      <c r="BE16" s="263" t="e">
        <f t="shared" si="32"/>
        <v>#N/A</v>
      </c>
      <c r="BF16" s="263" t="e">
        <f t="shared" si="103"/>
        <v>#N/A</v>
      </c>
      <c r="BG16" s="263" t="e">
        <f t="shared" si="103"/>
        <v>#N/A</v>
      </c>
      <c r="BH16" s="263" t="e">
        <f t="shared" si="33"/>
        <v>#N/A</v>
      </c>
      <c r="BI16" s="263" t="e">
        <f t="shared" si="34"/>
        <v>#N/A</v>
      </c>
      <c r="BJ16" s="263" t="e">
        <f t="shared" si="35"/>
        <v>#N/A</v>
      </c>
      <c r="BK16" s="263" t="e">
        <f t="shared" si="36"/>
        <v>#N/A</v>
      </c>
      <c r="BL16" s="263" t="e">
        <f t="shared" si="104"/>
        <v>#N/A</v>
      </c>
      <c r="BM16" s="263" t="e">
        <f t="shared" si="104"/>
        <v>#N/A</v>
      </c>
      <c r="BN16" s="264" t="e">
        <f t="shared" si="37"/>
        <v>#N/A</v>
      </c>
      <c r="BO16" s="264" t="e">
        <f t="shared" si="38"/>
        <v>#N/A</v>
      </c>
      <c r="BP16" s="264" t="e">
        <f t="shared" si="39"/>
        <v>#N/A</v>
      </c>
      <c r="BQ16" s="264" t="e">
        <f t="shared" si="40"/>
        <v>#N/A</v>
      </c>
      <c r="BR16" s="264" t="e">
        <f t="shared" si="105"/>
        <v>#N/A</v>
      </c>
      <c r="BS16" s="264" t="e">
        <f t="shared" si="105"/>
        <v>#N/A</v>
      </c>
      <c r="BT16" s="264" t="e">
        <f t="shared" si="41"/>
        <v>#N/A</v>
      </c>
      <c r="BU16" s="264" t="e">
        <f t="shared" si="42"/>
        <v>#N/A</v>
      </c>
      <c r="BV16" s="264" t="e">
        <f t="shared" si="43"/>
        <v>#N/A</v>
      </c>
      <c r="BW16" s="264" t="e">
        <f t="shared" si="44"/>
        <v>#N/A</v>
      </c>
      <c r="BX16" s="264" t="e">
        <f t="shared" si="106"/>
        <v>#N/A</v>
      </c>
      <c r="BY16" s="264" t="e">
        <f t="shared" si="106"/>
        <v>#N/A</v>
      </c>
      <c r="BZ16" s="265" t="e">
        <f t="shared" si="45"/>
        <v>#N/A</v>
      </c>
      <c r="CA16" s="265" t="e">
        <f t="shared" si="46"/>
        <v>#N/A</v>
      </c>
      <c r="CB16" s="265" t="e">
        <f t="shared" si="47"/>
        <v>#N/A</v>
      </c>
      <c r="CC16" s="265" t="e">
        <f t="shared" si="48"/>
        <v>#N/A</v>
      </c>
      <c r="CD16" s="265" t="e">
        <f t="shared" si="107"/>
        <v>#N/A</v>
      </c>
      <c r="CE16" s="265" t="e">
        <f t="shared" si="107"/>
        <v>#N/A</v>
      </c>
      <c r="CF16" s="265" t="e">
        <f t="shared" si="49"/>
        <v>#N/A</v>
      </c>
      <c r="CG16" s="265" t="e">
        <f t="shared" si="50"/>
        <v>#N/A</v>
      </c>
      <c r="CH16" s="265" t="e">
        <f t="shared" si="51"/>
        <v>#N/A</v>
      </c>
      <c r="CI16" s="265" t="e">
        <f t="shared" si="52"/>
        <v>#N/A</v>
      </c>
      <c r="CJ16" s="265" t="e">
        <f t="shared" si="108"/>
        <v>#N/A</v>
      </c>
      <c r="CK16" s="265" t="e">
        <f t="shared" si="108"/>
        <v>#N/A</v>
      </c>
      <c r="CL16" s="266" t="e">
        <f t="shared" si="53"/>
        <v>#N/A</v>
      </c>
      <c r="CM16" s="266" t="e">
        <f t="shared" si="54"/>
        <v>#N/A</v>
      </c>
      <c r="CN16" s="266" t="e">
        <f t="shared" si="55"/>
        <v>#N/A</v>
      </c>
      <c r="CO16" s="266" t="e">
        <f t="shared" si="56"/>
        <v>#N/A</v>
      </c>
      <c r="CP16" s="266" t="e">
        <f t="shared" si="109"/>
        <v>#N/A</v>
      </c>
      <c r="CQ16" s="266" t="e">
        <f t="shared" si="109"/>
        <v>#N/A</v>
      </c>
      <c r="CR16" s="266" t="e">
        <f t="shared" si="57"/>
        <v>#N/A</v>
      </c>
      <c r="CS16" s="266" t="e">
        <f t="shared" si="58"/>
        <v>#N/A</v>
      </c>
      <c r="CT16" s="266" t="e">
        <f t="shared" si="59"/>
        <v>#N/A</v>
      </c>
      <c r="CU16" s="266" t="e">
        <f t="shared" si="60"/>
        <v>#N/A</v>
      </c>
      <c r="CV16" s="266" t="e">
        <f t="shared" si="110"/>
        <v>#N/A</v>
      </c>
      <c r="CW16" s="266" t="e">
        <f t="shared" si="110"/>
        <v>#N/A</v>
      </c>
      <c r="CX16" s="267" t="e">
        <f t="shared" si="61"/>
        <v>#N/A</v>
      </c>
      <c r="CY16" s="267" t="e">
        <f t="shared" si="62"/>
        <v>#N/A</v>
      </c>
      <c r="CZ16" s="267" t="e">
        <f t="shared" si="63"/>
        <v>#N/A</v>
      </c>
      <c r="DA16" s="267" t="e">
        <f t="shared" si="64"/>
        <v>#N/A</v>
      </c>
      <c r="DB16" s="267" t="e">
        <f t="shared" si="111"/>
        <v>#N/A</v>
      </c>
      <c r="DC16" s="267" t="e">
        <f t="shared" si="111"/>
        <v>#N/A</v>
      </c>
      <c r="DD16" s="267" t="e">
        <f t="shared" si="65"/>
        <v>#N/A</v>
      </c>
      <c r="DE16" s="267" t="e">
        <f t="shared" si="66"/>
        <v>#N/A</v>
      </c>
      <c r="DF16" s="267" t="e">
        <f t="shared" si="67"/>
        <v>#N/A</v>
      </c>
      <c r="DG16" s="267" t="e">
        <f t="shared" si="68"/>
        <v>#N/A</v>
      </c>
      <c r="DH16" s="267" t="e">
        <f t="shared" si="112"/>
        <v>#N/A</v>
      </c>
      <c r="DI16" s="267" t="e">
        <f t="shared" si="112"/>
        <v>#N/A</v>
      </c>
      <c r="DJ16" s="268" t="e">
        <f t="shared" si="69"/>
        <v>#N/A</v>
      </c>
      <c r="DK16" s="268" t="e">
        <f t="shared" si="70"/>
        <v>#N/A</v>
      </c>
      <c r="DL16" s="268" t="e">
        <f t="shared" si="71"/>
        <v>#N/A</v>
      </c>
      <c r="DM16" s="268" t="e">
        <f t="shared" si="72"/>
        <v>#N/A</v>
      </c>
      <c r="DN16" s="268" t="e">
        <f t="shared" si="113"/>
        <v>#N/A</v>
      </c>
      <c r="DO16" s="268" t="e">
        <f t="shared" si="113"/>
        <v>#N/A</v>
      </c>
      <c r="DP16" s="268" t="e">
        <f t="shared" si="73"/>
        <v>#N/A</v>
      </c>
      <c r="DQ16" s="268" t="e">
        <f t="shared" si="74"/>
        <v>#N/A</v>
      </c>
      <c r="DR16" s="268" t="e">
        <f t="shared" si="75"/>
        <v>#N/A</v>
      </c>
      <c r="DS16" s="268" t="e">
        <f t="shared" si="76"/>
        <v>#N/A</v>
      </c>
      <c r="DT16" s="268" t="e">
        <f t="shared" si="114"/>
        <v>#N/A</v>
      </c>
      <c r="DU16" s="268" t="e">
        <f t="shared" si="114"/>
        <v>#N/A</v>
      </c>
      <c r="DV16" s="269" t="e">
        <f t="shared" si="77"/>
        <v>#N/A</v>
      </c>
      <c r="DW16" s="269" t="e">
        <f t="shared" si="78"/>
        <v>#N/A</v>
      </c>
      <c r="DX16" s="269" t="e">
        <f t="shared" si="79"/>
        <v>#N/A</v>
      </c>
      <c r="DY16" s="269" t="e">
        <f t="shared" si="80"/>
        <v>#N/A</v>
      </c>
      <c r="DZ16" s="269" t="e">
        <f t="shared" si="115"/>
        <v>#N/A</v>
      </c>
      <c r="EA16" s="269" t="e">
        <f t="shared" si="115"/>
        <v>#N/A</v>
      </c>
      <c r="EB16" s="269" t="e">
        <f t="shared" si="81"/>
        <v>#N/A</v>
      </c>
      <c r="EC16" s="269" t="e">
        <f t="shared" si="82"/>
        <v>#N/A</v>
      </c>
      <c r="ED16" s="269" t="e">
        <f t="shared" si="83"/>
        <v>#N/A</v>
      </c>
      <c r="EE16" s="269" t="e">
        <f t="shared" si="84"/>
        <v>#N/A</v>
      </c>
      <c r="EF16" s="269" t="e">
        <f t="shared" si="116"/>
        <v>#N/A</v>
      </c>
      <c r="EG16" s="269" t="e">
        <f t="shared" si="116"/>
        <v>#N/A</v>
      </c>
      <c r="EH16" s="270" t="e">
        <f t="shared" si="85"/>
        <v>#N/A</v>
      </c>
      <c r="EI16" s="270" t="e">
        <f t="shared" si="86"/>
        <v>#N/A</v>
      </c>
      <c r="EJ16" s="270" t="e">
        <f t="shared" si="87"/>
        <v>#N/A</v>
      </c>
      <c r="EK16" s="270" t="e">
        <f t="shared" si="88"/>
        <v>#N/A</v>
      </c>
      <c r="EL16" s="270" t="e">
        <f t="shared" si="117"/>
        <v>#N/A</v>
      </c>
      <c r="EM16" s="270" t="e">
        <f t="shared" si="117"/>
        <v>#N/A</v>
      </c>
      <c r="EN16" s="270" t="e">
        <f t="shared" si="89"/>
        <v>#N/A</v>
      </c>
      <c r="EO16" s="270" t="e">
        <f t="shared" si="90"/>
        <v>#N/A</v>
      </c>
      <c r="EP16" s="270" t="e">
        <f t="shared" si="91"/>
        <v>#N/A</v>
      </c>
      <c r="EQ16" s="270" t="e">
        <f t="shared" si="92"/>
        <v>#N/A</v>
      </c>
      <c r="ER16" s="270" t="e">
        <f t="shared" si="118"/>
        <v>#N/A</v>
      </c>
      <c r="ES16" s="270" t="e">
        <f t="shared" si="118"/>
        <v>#N/A</v>
      </c>
      <c r="ET16" s="344"/>
    </row>
    <row r="17" spans="1:150">
      <c r="A17" s="257">
        <v>8</v>
      </c>
      <c r="B17" s="271"/>
      <c r="C17" s="259"/>
      <c r="D17" s="259"/>
      <c r="E17" s="207" t="e">
        <f>IF(D17="Cyprus",VLOOKUP(C17,CODES!$C$5:$D$82,2,FALSE),(VLOOKUP(D17,CODES!$C$5:$D$82,2,FALSE)))</f>
        <v>#N/A</v>
      </c>
      <c r="F17" s="260"/>
      <c r="G17" s="275"/>
      <c r="H17" s="190">
        <f t="shared" si="0"/>
        <v>0</v>
      </c>
      <c r="I17" s="190">
        <f t="shared" si="1"/>
        <v>0</v>
      </c>
      <c r="J17" s="191">
        <f t="shared" si="2"/>
        <v>0</v>
      </c>
      <c r="K17" s="191">
        <f t="shared" si="3"/>
        <v>0</v>
      </c>
      <c r="L17" s="192">
        <f t="shared" si="4"/>
        <v>0</v>
      </c>
      <c r="M17" s="192">
        <f t="shared" si="5"/>
        <v>0</v>
      </c>
      <c r="N17" s="192">
        <f t="shared" si="6"/>
        <v>0</v>
      </c>
      <c r="O17" s="192">
        <f t="shared" si="7"/>
        <v>0</v>
      </c>
      <c r="P17" s="193"/>
      <c r="Q17" s="193"/>
      <c r="R17" s="194">
        <f t="shared" si="93"/>
        <v>0</v>
      </c>
      <c r="S17" s="194">
        <f t="shared" si="94"/>
        <v>0</v>
      </c>
      <c r="T17" s="194" t="e">
        <f>VLOOKUP(F17,CODES!$C$87:$D$92,2,FALSE)</f>
        <v>#N/A</v>
      </c>
      <c r="U17" s="194">
        <f t="shared" si="95"/>
        <v>0</v>
      </c>
      <c r="V17" s="201" t="e">
        <f t="shared" si="96"/>
        <v>#N/A</v>
      </c>
      <c r="W17" s="202">
        <f t="shared" si="97"/>
        <v>0</v>
      </c>
      <c r="X17" s="202">
        <f t="shared" si="8"/>
        <v>0</v>
      </c>
      <c r="Y17" s="202" t="e">
        <f t="shared" si="98"/>
        <v>#N/A</v>
      </c>
      <c r="Z17" s="202">
        <f t="shared" si="9"/>
        <v>0</v>
      </c>
      <c r="AA17" s="202">
        <f t="shared" si="10"/>
        <v>0</v>
      </c>
      <c r="AB17" s="202">
        <f t="shared" si="11"/>
        <v>0</v>
      </c>
      <c r="AC17" s="202">
        <f t="shared" si="12"/>
        <v>0</v>
      </c>
      <c r="AD17" s="261" t="e">
        <f t="shared" si="13"/>
        <v>#N/A</v>
      </c>
      <c r="AE17" s="261" t="e">
        <f t="shared" si="14"/>
        <v>#N/A</v>
      </c>
      <c r="AF17" s="261" t="e">
        <f t="shared" si="15"/>
        <v>#N/A</v>
      </c>
      <c r="AG17" s="261" t="e">
        <f t="shared" si="16"/>
        <v>#N/A</v>
      </c>
      <c r="AH17" s="261" t="e">
        <f t="shared" si="99"/>
        <v>#N/A</v>
      </c>
      <c r="AI17" s="261" t="e">
        <f t="shared" si="99"/>
        <v>#N/A</v>
      </c>
      <c r="AJ17" s="261" t="e">
        <f t="shared" si="17"/>
        <v>#N/A</v>
      </c>
      <c r="AK17" s="261" t="e">
        <f t="shared" si="18"/>
        <v>#N/A</v>
      </c>
      <c r="AL17" s="261" t="e">
        <f t="shared" si="19"/>
        <v>#N/A</v>
      </c>
      <c r="AM17" s="261" t="e">
        <f t="shared" si="20"/>
        <v>#N/A</v>
      </c>
      <c r="AN17" s="261" t="e">
        <f t="shared" si="100"/>
        <v>#N/A</v>
      </c>
      <c r="AO17" s="261" t="e">
        <f t="shared" si="100"/>
        <v>#N/A</v>
      </c>
      <c r="AP17" s="262" t="e">
        <f t="shared" si="21"/>
        <v>#N/A</v>
      </c>
      <c r="AQ17" s="262" t="e">
        <f t="shared" si="22"/>
        <v>#N/A</v>
      </c>
      <c r="AR17" s="262" t="e">
        <f t="shared" si="23"/>
        <v>#N/A</v>
      </c>
      <c r="AS17" s="262" t="e">
        <f t="shared" si="24"/>
        <v>#N/A</v>
      </c>
      <c r="AT17" s="262" t="e">
        <f t="shared" si="101"/>
        <v>#N/A</v>
      </c>
      <c r="AU17" s="262" t="e">
        <f t="shared" si="101"/>
        <v>#N/A</v>
      </c>
      <c r="AV17" s="262" t="e">
        <f t="shared" si="25"/>
        <v>#N/A</v>
      </c>
      <c r="AW17" s="262" t="e">
        <f t="shared" si="26"/>
        <v>#N/A</v>
      </c>
      <c r="AX17" s="262" t="e">
        <f t="shared" si="27"/>
        <v>#N/A</v>
      </c>
      <c r="AY17" s="262" t="e">
        <f t="shared" si="28"/>
        <v>#N/A</v>
      </c>
      <c r="AZ17" s="262" t="e">
        <f t="shared" si="102"/>
        <v>#N/A</v>
      </c>
      <c r="BA17" s="262" t="e">
        <f t="shared" si="102"/>
        <v>#N/A</v>
      </c>
      <c r="BB17" s="263" t="e">
        <f t="shared" si="29"/>
        <v>#N/A</v>
      </c>
      <c r="BC17" s="263" t="e">
        <f t="shared" si="30"/>
        <v>#N/A</v>
      </c>
      <c r="BD17" s="263" t="e">
        <f t="shared" si="31"/>
        <v>#N/A</v>
      </c>
      <c r="BE17" s="263" t="e">
        <f t="shared" si="32"/>
        <v>#N/A</v>
      </c>
      <c r="BF17" s="263" t="e">
        <f t="shared" si="103"/>
        <v>#N/A</v>
      </c>
      <c r="BG17" s="263" t="e">
        <f t="shared" si="103"/>
        <v>#N/A</v>
      </c>
      <c r="BH17" s="263" t="e">
        <f t="shared" si="33"/>
        <v>#N/A</v>
      </c>
      <c r="BI17" s="263" t="e">
        <f t="shared" si="34"/>
        <v>#N/A</v>
      </c>
      <c r="BJ17" s="263" t="e">
        <f t="shared" si="35"/>
        <v>#N/A</v>
      </c>
      <c r="BK17" s="263" t="e">
        <f t="shared" si="36"/>
        <v>#N/A</v>
      </c>
      <c r="BL17" s="263" t="e">
        <f t="shared" si="104"/>
        <v>#N/A</v>
      </c>
      <c r="BM17" s="263" t="e">
        <f t="shared" si="104"/>
        <v>#N/A</v>
      </c>
      <c r="BN17" s="264" t="e">
        <f t="shared" si="37"/>
        <v>#N/A</v>
      </c>
      <c r="BO17" s="264" t="e">
        <f t="shared" si="38"/>
        <v>#N/A</v>
      </c>
      <c r="BP17" s="264" t="e">
        <f t="shared" si="39"/>
        <v>#N/A</v>
      </c>
      <c r="BQ17" s="264" t="e">
        <f t="shared" si="40"/>
        <v>#N/A</v>
      </c>
      <c r="BR17" s="264" t="e">
        <f t="shared" si="105"/>
        <v>#N/A</v>
      </c>
      <c r="BS17" s="264" t="e">
        <f t="shared" si="105"/>
        <v>#N/A</v>
      </c>
      <c r="BT17" s="264" t="e">
        <f t="shared" si="41"/>
        <v>#N/A</v>
      </c>
      <c r="BU17" s="264" t="e">
        <f t="shared" si="42"/>
        <v>#N/A</v>
      </c>
      <c r="BV17" s="264" t="e">
        <f t="shared" si="43"/>
        <v>#N/A</v>
      </c>
      <c r="BW17" s="264" t="e">
        <f t="shared" si="44"/>
        <v>#N/A</v>
      </c>
      <c r="BX17" s="264" t="e">
        <f t="shared" si="106"/>
        <v>#N/A</v>
      </c>
      <c r="BY17" s="264" t="e">
        <f t="shared" si="106"/>
        <v>#N/A</v>
      </c>
      <c r="BZ17" s="265" t="e">
        <f t="shared" si="45"/>
        <v>#N/A</v>
      </c>
      <c r="CA17" s="265" t="e">
        <f t="shared" si="46"/>
        <v>#N/A</v>
      </c>
      <c r="CB17" s="265" t="e">
        <f t="shared" si="47"/>
        <v>#N/A</v>
      </c>
      <c r="CC17" s="265" t="e">
        <f t="shared" si="48"/>
        <v>#N/A</v>
      </c>
      <c r="CD17" s="265" t="e">
        <f t="shared" si="107"/>
        <v>#N/A</v>
      </c>
      <c r="CE17" s="265" t="e">
        <f t="shared" si="107"/>
        <v>#N/A</v>
      </c>
      <c r="CF17" s="265" t="e">
        <f t="shared" si="49"/>
        <v>#N/A</v>
      </c>
      <c r="CG17" s="265" t="e">
        <f t="shared" si="50"/>
        <v>#N/A</v>
      </c>
      <c r="CH17" s="265" t="e">
        <f t="shared" si="51"/>
        <v>#N/A</v>
      </c>
      <c r="CI17" s="265" t="e">
        <f t="shared" si="52"/>
        <v>#N/A</v>
      </c>
      <c r="CJ17" s="265" t="e">
        <f t="shared" si="108"/>
        <v>#N/A</v>
      </c>
      <c r="CK17" s="265" t="e">
        <f t="shared" si="108"/>
        <v>#N/A</v>
      </c>
      <c r="CL17" s="266" t="e">
        <f t="shared" si="53"/>
        <v>#N/A</v>
      </c>
      <c r="CM17" s="266" t="e">
        <f t="shared" si="54"/>
        <v>#N/A</v>
      </c>
      <c r="CN17" s="266" t="e">
        <f t="shared" si="55"/>
        <v>#N/A</v>
      </c>
      <c r="CO17" s="266" t="e">
        <f t="shared" si="56"/>
        <v>#N/A</v>
      </c>
      <c r="CP17" s="266" t="e">
        <f t="shared" si="109"/>
        <v>#N/A</v>
      </c>
      <c r="CQ17" s="266" t="e">
        <f t="shared" si="109"/>
        <v>#N/A</v>
      </c>
      <c r="CR17" s="266" t="e">
        <f t="shared" si="57"/>
        <v>#N/A</v>
      </c>
      <c r="CS17" s="266" t="e">
        <f t="shared" si="58"/>
        <v>#N/A</v>
      </c>
      <c r="CT17" s="266" t="e">
        <f t="shared" si="59"/>
        <v>#N/A</v>
      </c>
      <c r="CU17" s="266" t="e">
        <f t="shared" si="60"/>
        <v>#N/A</v>
      </c>
      <c r="CV17" s="266" t="e">
        <f t="shared" si="110"/>
        <v>#N/A</v>
      </c>
      <c r="CW17" s="266" t="e">
        <f t="shared" si="110"/>
        <v>#N/A</v>
      </c>
      <c r="CX17" s="267" t="e">
        <f t="shared" si="61"/>
        <v>#N/A</v>
      </c>
      <c r="CY17" s="267" t="e">
        <f t="shared" si="62"/>
        <v>#N/A</v>
      </c>
      <c r="CZ17" s="267" t="e">
        <f t="shared" si="63"/>
        <v>#N/A</v>
      </c>
      <c r="DA17" s="267" t="e">
        <f t="shared" si="64"/>
        <v>#N/A</v>
      </c>
      <c r="DB17" s="267" t="e">
        <f t="shared" si="111"/>
        <v>#N/A</v>
      </c>
      <c r="DC17" s="267" t="e">
        <f t="shared" si="111"/>
        <v>#N/A</v>
      </c>
      <c r="DD17" s="267" t="e">
        <f t="shared" si="65"/>
        <v>#N/A</v>
      </c>
      <c r="DE17" s="267" t="e">
        <f t="shared" si="66"/>
        <v>#N/A</v>
      </c>
      <c r="DF17" s="267" t="e">
        <f t="shared" si="67"/>
        <v>#N/A</v>
      </c>
      <c r="DG17" s="267" t="e">
        <f t="shared" si="68"/>
        <v>#N/A</v>
      </c>
      <c r="DH17" s="267" t="e">
        <f t="shared" si="112"/>
        <v>#N/A</v>
      </c>
      <c r="DI17" s="267" t="e">
        <f t="shared" si="112"/>
        <v>#N/A</v>
      </c>
      <c r="DJ17" s="268" t="e">
        <f t="shared" si="69"/>
        <v>#N/A</v>
      </c>
      <c r="DK17" s="268" t="e">
        <f t="shared" si="70"/>
        <v>#N/A</v>
      </c>
      <c r="DL17" s="268" t="e">
        <f t="shared" si="71"/>
        <v>#N/A</v>
      </c>
      <c r="DM17" s="268" t="e">
        <f t="shared" si="72"/>
        <v>#N/A</v>
      </c>
      <c r="DN17" s="268" t="e">
        <f t="shared" si="113"/>
        <v>#N/A</v>
      </c>
      <c r="DO17" s="268" t="e">
        <f t="shared" si="113"/>
        <v>#N/A</v>
      </c>
      <c r="DP17" s="268" t="e">
        <f t="shared" si="73"/>
        <v>#N/A</v>
      </c>
      <c r="DQ17" s="268" t="e">
        <f t="shared" si="74"/>
        <v>#N/A</v>
      </c>
      <c r="DR17" s="268" t="e">
        <f t="shared" si="75"/>
        <v>#N/A</v>
      </c>
      <c r="DS17" s="268" t="e">
        <f t="shared" si="76"/>
        <v>#N/A</v>
      </c>
      <c r="DT17" s="268" t="e">
        <f t="shared" si="114"/>
        <v>#N/A</v>
      </c>
      <c r="DU17" s="268" t="e">
        <f t="shared" si="114"/>
        <v>#N/A</v>
      </c>
      <c r="DV17" s="269" t="e">
        <f t="shared" si="77"/>
        <v>#N/A</v>
      </c>
      <c r="DW17" s="269" t="e">
        <f t="shared" si="78"/>
        <v>#N/A</v>
      </c>
      <c r="DX17" s="269" t="e">
        <f t="shared" si="79"/>
        <v>#N/A</v>
      </c>
      <c r="DY17" s="269" t="e">
        <f t="shared" si="80"/>
        <v>#N/A</v>
      </c>
      <c r="DZ17" s="269" t="e">
        <f t="shared" si="115"/>
        <v>#N/A</v>
      </c>
      <c r="EA17" s="269" t="e">
        <f t="shared" si="115"/>
        <v>#N/A</v>
      </c>
      <c r="EB17" s="269" t="e">
        <f t="shared" si="81"/>
        <v>#N/A</v>
      </c>
      <c r="EC17" s="269" t="e">
        <f t="shared" si="82"/>
        <v>#N/A</v>
      </c>
      <c r="ED17" s="269" t="e">
        <f t="shared" si="83"/>
        <v>#N/A</v>
      </c>
      <c r="EE17" s="269" t="e">
        <f t="shared" si="84"/>
        <v>#N/A</v>
      </c>
      <c r="EF17" s="269" t="e">
        <f t="shared" si="116"/>
        <v>#N/A</v>
      </c>
      <c r="EG17" s="269" t="e">
        <f t="shared" si="116"/>
        <v>#N/A</v>
      </c>
      <c r="EH17" s="270" t="e">
        <f t="shared" si="85"/>
        <v>#N/A</v>
      </c>
      <c r="EI17" s="270" t="e">
        <f t="shared" si="86"/>
        <v>#N/A</v>
      </c>
      <c r="EJ17" s="270" t="e">
        <f t="shared" si="87"/>
        <v>#N/A</v>
      </c>
      <c r="EK17" s="270" t="e">
        <f t="shared" si="88"/>
        <v>#N/A</v>
      </c>
      <c r="EL17" s="270" t="e">
        <f t="shared" si="117"/>
        <v>#N/A</v>
      </c>
      <c r="EM17" s="270" t="e">
        <f t="shared" si="117"/>
        <v>#N/A</v>
      </c>
      <c r="EN17" s="270" t="e">
        <f t="shared" si="89"/>
        <v>#N/A</v>
      </c>
      <c r="EO17" s="270" t="e">
        <f t="shared" si="90"/>
        <v>#N/A</v>
      </c>
      <c r="EP17" s="270" t="e">
        <f t="shared" si="91"/>
        <v>#N/A</v>
      </c>
      <c r="EQ17" s="270" t="e">
        <f t="shared" si="92"/>
        <v>#N/A</v>
      </c>
      <c r="ER17" s="270" t="e">
        <f t="shared" si="118"/>
        <v>#N/A</v>
      </c>
      <c r="ES17" s="270" t="e">
        <f t="shared" si="118"/>
        <v>#N/A</v>
      </c>
      <c r="ET17" s="345"/>
    </row>
    <row r="18" spans="1:150" s="272" customFormat="1">
      <c r="A18" s="257">
        <v>9</v>
      </c>
      <c r="B18" s="271"/>
      <c r="C18" s="259"/>
      <c r="D18" s="259"/>
      <c r="E18" s="207" t="e">
        <f>IF(D18="Cyprus",VLOOKUP(C18,CODES!$C$5:$D$82,2,FALSE),(VLOOKUP(D18,CODES!$C$5:$D$82,2,FALSE)))</f>
        <v>#N/A</v>
      </c>
      <c r="F18" s="260"/>
      <c r="G18" s="275"/>
      <c r="H18" s="190">
        <f t="shared" si="0"/>
        <v>0</v>
      </c>
      <c r="I18" s="190">
        <f t="shared" si="1"/>
        <v>0</v>
      </c>
      <c r="J18" s="191">
        <f t="shared" si="2"/>
        <v>0</v>
      </c>
      <c r="K18" s="191">
        <f t="shared" si="3"/>
        <v>0</v>
      </c>
      <c r="L18" s="192">
        <f t="shared" si="4"/>
        <v>0</v>
      </c>
      <c r="M18" s="192">
        <f t="shared" si="5"/>
        <v>0</v>
      </c>
      <c r="N18" s="192">
        <f t="shared" si="6"/>
        <v>0</v>
      </c>
      <c r="O18" s="192">
        <f t="shared" si="7"/>
        <v>0</v>
      </c>
      <c r="P18" s="193"/>
      <c r="Q18" s="193"/>
      <c r="R18" s="194">
        <f t="shared" si="93"/>
        <v>0</v>
      </c>
      <c r="S18" s="194">
        <f t="shared" si="94"/>
        <v>0</v>
      </c>
      <c r="T18" s="194" t="e">
        <f>VLOOKUP(F18,CODES!$C$87:$D$92,2,FALSE)</f>
        <v>#N/A</v>
      </c>
      <c r="U18" s="194">
        <f t="shared" si="95"/>
        <v>0</v>
      </c>
      <c r="V18" s="201" t="e">
        <f t="shared" si="96"/>
        <v>#N/A</v>
      </c>
      <c r="W18" s="202">
        <f t="shared" si="97"/>
        <v>0</v>
      </c>
      <c r="X18" s="202">
        <f t="shared" si="8"/>
        <v>0</v>
      </c>
      <c r="Y18" s="202" t="e">
        <f t="shared" si="98"/>
        <v>#N/A</v>
      </c>
      <c r="Z18" s="202">
        <f t="shared" si="9"/>
        <v>0</v>
      </c>
      <c r="AA18" s="202">
        <f t="shared" si="10"/>
        <v>0</v>
      </c>
      <c r="AB18" s="202">
        <f t="shared" si="11"/>
        <v>0</v>
      </c>
      <c r="AC18" s="202">
        <f t="shared" si="12"/>
        <v>0</v>
      </c>
      <c r="AD18" s="261" t="e">
        <f t="shared" si="13"/>
        <v>#N/A</v>
      </c>
      <c r="AE18" s="261" t="e">
        <f t="shared" si="14"/>
        <v>#N/A</v>
      </c>
      <c r="AF18" s="261" t="e">
        <f t="shared" si="15"/>
        <v>#N/A</v>
      </c>
      <c r="AG18" s="261" t="e">
        <f t="shared" si="16"/>
        <v>#N/A</v>
      </c>
      <c r="AH18" s="261" t="e">
        <f t="shared" si="99"/>
        <v>#N/A</v>
      </c>
      <c r="AI18" s="261" t="e">
        <f t="shared" si="99"/>
        <v>#N/A</v>
      </c>
      <c r="AJ18" s="261" t="e">
        <f t="shared" si="17"/>
        <v>#N/A</v>
      </c>
      <c r="AK18" s="261" t="e">
        <f t="shared" si="18"/>
        <v>#N/A</v>
      </c>
      <c r="AL18" s="261" t="e">
        <f t="shared" si="19"/>
        <v>#N/A</v>
      </c>
      <c r="AM18" s="261" t="e">
        <f t="shared" si="20"/>
        <v>#N/A</v>
      </c>
      <c r="AN18" s="261" t="e">
        <f t="shared" si="100"/>
        <v>#N/A</v>
      </c>
      <c r="AO18" s="261" t="e">
        <f t="shared" si="100"/>
        <v>#N/A</v>
      </c>
      <c r="AP18" s="262" t="e">
        <f t="shared" si="21"/>
        <v>#N/A</v>
      </c>
      <c r="AQ18" s="262" t="e">
        <f t="shared" si="22"/>
        <v>#N/A</v>
      </c>
      <c r="AR18" s="262" t="e">
        <f t="shared" si="23"/>
        <v>#N/A</v>
      </c>
      <c r="AS18" s="262" t="e">
        <f t="shared" si="24"/>
        <v>#N/A</v>
      </c>
      <c r="AT18" s="262" t="e">
        <f t="shared" si="101"/>
        <v>#N/A</v>
      </c>
      <c r="AU18" s="262" t="e">
        <f t="shared" si="101"/>
        <v>#N/A</v>
      </c>
      <c r="AV18" s="262" t="e">
        <f t="shared" si="25"/>
        <v>#N/A</v>
      </c>
      <c r="AW18" s="262" t="e">
        <f t="shared" si="26"/>
        <v>#N/A</v>
      </c>
      <c r="AX18" s="262" t="e">
        <f t="shared" si="27"/>
        <v>#N/A</v>
      </c>
      <c r="AY18" s="262" t="e">
        <f t="shared" si="28"/>
        <v>#N/A</v>
      </c>
      <c r="AZ18" s="262" t="e">
        <f t="shared" si="102"/>
        <v>#N/A</v>
      </c>
      <c r="BA18" s="262" t="e">
        <f t="shared" si="102"/>
        <v>#N/A</v>
      </c>
      <c r="BB18" s="263" t="e">
        <f t="shared" si="29"/>
        <v>#N/A</v>
      </c>
      <c r="BC18" s="263" t="e">
        <f t="shared" si="30"/>
        <v>#N/A</v>
      </c>
      <c r="BD18" s="263" t="e">
        <f t="shared" si="31"/>
        <v>#N/A</v>
      </c>
      <c r="BE18" s="263" t="e">
        <f t="shared" si="32"/>
        <v>#N/A</v>
      </c>
      <c r="BF18" s="263" t="e">
        <f t="shared" si="103"/>
        <v>#N/A</v>
      </c>
      <c r="BG18" s="263" t="e">
        <f t="shared" si="103"/>
        <v>#N/A</v>
      </c>
      <c r="BH18" s="263" t="e">
        <f t="shared" si="33"/>
        <v>#N/A</v>
      </c>
      <c r="BI18" s="263" t="e">
        <f t="shared" si="34"/>
        <v>#N/A</v>
      </c>
      <c r="BJ18" s="263" t="e">
        <f t="shared" si="35"/>
        <v>#N/A</v>
      </c>
      <c r="BK18" s="263" t="e">
        <f t="shared" si="36"/>
        <v>#N/A</v>
      </c>
      <c r="BL18" s="263" t="e">
        <f t="shared" si="104"/>
        <v>#N/A</v>
      </c>
      <c r="BM18" s="263" t="e">
        <f t="shared" si="104"/>
        <v>#N/A</v>
      </c>
      <c r="BN18" s="264" t="e">
        <f t="shared" si="37"/>
        <v>#N/A</v>
      </c>
      <c r="BO18" s="264" t="e">
        <f t="shared" si="38"/>
        <v>#N/A</v>
      </c>
      <c r="BP18" s="264" t="e">
        <f t="shared" si="39"/>
        <v>#N/A</v>
      </c>
      <c r="BQ18" s="264" t="e">
        <f t="shared" si="40"/>
        <v>#N/A</v>
      </c>
      <c r="BR18" s="264" t="e">
        <f t="shared" si="105"/>
        <v>#N/A</v>
      </c>
      <c r="BS18" s="264" t="e">
        <f t="shared" si="105"/>
        <v>#N/A</v>
      </c>
      <c r="BT18" s="264" t="e">
        <f t="shared" si="41"/>
        <v>#N/A</v>
      </c>
      <c r="BU18" s="264" t="e">
        <f t="shared" si="42"/>
        <v>#N/A</v>
      </c>
      <c r="BV18" s="264" t="e">
        <f t="shared" si="43"/>
        <v>#N/A</v>
      </c>
      <c r="BW18" s="264" t="e">
        <f t="shared" si="44"/>
        <v>#N/A</v>
      </c>
      <c r="BX18" s="264" t="e">
        <f t="shared" si="106"/>
        <v>#N/A</v>
      </c>
      <c r="BY18" s="264" t="e">
        <f t="shared" si="106"/>
        <v>#N/A</v>
      </c>
      <c r="BZ18" s="265" t="e">
        <f t="shared" si="45"/>
        <v>#N/A</v>
      </c>
      <c r="CA18" s="265" t="e">
        <f t="shared" si="46"/>
        <v>#N/A</v>
      </c>
      <c r="CB18" s="265" t="e">
        <f t="shared" si="47"/>
        <v>#N/A</v>
      </c>
      <c r="CC18" s="265" t="e">
        <f t="shared" si="48"/>
        <v>#N/A</v>
      </c>
      <c r="CD18" s="265" t="e">
        <f t="shared" si="107"/>
        <v>#N/A</v>
      </c>
      <c r="CE18" s="265" t="e">
        <f t="shared" si="107"/>
        <v>#N/A</v>
      </c>
      <c r="CF18" s="265" t="e">
        <f t="shared" si="49"/>
        <v>#N/A</v>
      </c>
      <c r="CG18" s="265" t="e">
        <f t="shared" si="50"/>
        <v>#N/A</v>
      </c>
      <c r="CH18" s="265" t="e">
        <f t="shared" si="51"/>
        <v>#N/A</v>
      </c>
      <c r="CI18" s="265" t="e">
        <f t="shared" si="52"/>
        <v>#N/A</v>
      </c>
      <c r="CJ18" s="265" t="e">
        <f t="shared" si="108"/>
        <v>#N/A</v>
      </c>
      <c r="CK18" s="265" t="e">
        <f t="shared" si="108"/>
        <v>#N/A</v>
      </c>
      <c r="CL18" s="266" t="e">
        <f t="shared" si="53"/>
        <v>#N/A</v>
      </c>
      <c r="CM18" s="266" t="e">
        <f t="shared" si="54"/>
        <v>#N/A</v>
      </c>
      <c r="CN18" s="266" t="e">
        <f t="shared" si="55"/>
        <v>#N/A</v>
      </c>
      <c r="CO18" s="266" t="e">
        <f t="shared" si="56"/>
        <v>#N/A</v>
      </c>
      <c r="CP18" s="266" t="e">
        <f t="shared" si="109"/>
        <v>#N/A</v>
      </c>
      <c r="CQ18" s="266" t="e">
        <f t="shared" si="109"/>
        <v>#N/A</v>
      </c>
      <c r="CR18" s="266" t="e">
        <f t="shared" si="57"/>
        <v>#N/A</v>
      </c>
      <c r="CS18" s="266" t="e">
        <f t="shared" si="58"/>
        <v>#N/A</v>
      </c>
      <c r="CT18" s="266" t="e">
        <f t="shared" si="59"/>
        <v>#N/A</v>
      </c>
      <c r="CU18" s="266" t="e">
        <f t="shared" si="60"/>
        <v>#N/A</v>
      </c>
      <c r="CV18" s="266" t="e">
        <f t="shared" si="110"/>
        <v>#N/A</v>
      </c>
      <c r="CW18" s="266" t="e">
        <f t="shared" si="110"/>
        <v>#N/A</v>
      </c>
      <c r="CX18" s="267" t="e">
        <f t="shared" si="61"/>
        <v>#N/A</v>
      </c>
      <c r="CY18" s="267" t="e">
        <f t="shared" si="62"/>
        <v>#N/A</v>
      </c>
      <c r="CZ18" s="267" t="e">
        <f t="shared" si="63"/>
        <v>#N/A</v>
      </c>
      <c r="DA18" s="267" t="e">
        <f t="shared" si="64"/>
        <v>#N/A</v>
      </c>
      <c r="DB18" s="267" t="e">
        <f t="shared" si="111"/>
        <v>#N/A</v>
      </c>
      <c r="DC18" s="267" t="e">
        <f t="shared" si="111"/>
        <v>#N/A</v>
      </c>
      <c r="DD18" s="267" t="e">
        <f t="shared" si="65"/>
        <v>#N/A</v>
      </c>
      <c r="DE18" s="267" t="e">
        <f t="shared" si="66"/>
        <v>#N/A</v>
      </c>
      <c r="DF18" s="267" t="e">
        <f t="shared" si="67"/>
        <v>#N/A</v>
      </c>
      <c r="DG18" s="267" t="e">
        <f t="shared" si="68"/>
        <v>#N/A</v>
      </c>
      <c r="DH18" s="267" t="e">
        <f t="shared" si="112"/>
        <v>#N/A</v>
      </c>
      <c r="DI18" s="267" t="e">
        <f t="shared" si="112"/>
        <v>#N/A</v>
      </c>
      <c r="DJ18" s="268" t="e">
        <f t="shared" si="69"/>
        <v>#N/A</v>
      </c>
      <c r="DK18" s="268" t="e">
        <f t="shared" si="70"/>
        <v>#N/A</v>
      </c>
      <c r="DL18" s="268" t="e">
        <f t="shared" si="71"/>
        <v>#N/A</v>
      </c>
      <c r="DM18" s="268" t="e">
        <f t="shared" si="72"/>
        <v>#N/A</v>
      </c>
      <c r="DN18" s="268" t="e">
        <f t="shared" si="113"/>
        <v>#N/A</v>
      </c>
      <c r="DO18" s="268" t="e">
        <f t="shared" si="113"/>
        <v>#N/A</v>
      </c>
      <c r="DP18" s="268" t="e">
        <f t="shared" si="73"/>
        <v>#N/A</v>
      </c>
      <c r="DQ18" s="268" t="e">
        <f t="shared" si="74"/>
        <v>#N/A</v>
      </c>
      <c r="DR18" s="268" t="e">
        <f t="shared" si="75"/>
        <v>#N/A</v>
      </c>
      <c r="DS18" s="268" t="e">
        <f t="shared" si="76"/>
        <v>#N/A</v>
      </c>
      <c r="DT18" s="268" t="e">
        <f t="shared" si="114"/>
        <v>#N/A</v>
      </c>
      <c r="DU18" s="268" t="e">
        <f t="shared" si="114"/>
        <v>#N/A</v>
      </c>
      <c r="DV18" s="269" t="e">
        <f t="shared" si="77"/>
        <v>#N/A</v>
      </c>
      <c r="DW18" s="269" t="e">
        <f t="shared" si="78"/>
        <v>#N/A</v>
      </c>
      <c r="DX18" s="269" t="e">
        <f t="shared" si="79"/>
        <v>#N/A</v>
      </c>
      <c r="DY18" s="269" t="e">
        <f t="shared" si="80"/>
        <v>#N/A</v>
      </c>
      <c r="DZ18" s="269" t="e">
        <f t="shared" si="115"/>
        <v>#N/A</v>
      </c>
      <c r="EA18" s="269" t="e">
        <f t="shared" si="115"/>
        <v>#N/A</v>
      </c>
      <c r="EB18" s="269" t="e">
        <f t="shared" si="81"/>
        <v>#N/A</v>
      </c>
      <c r="EC18" s="269" t="e">
        <f t="shared" si="82"/>
        <v>#N/A</v>
      </c>
      <c r="ED18" s="269" t="e">
        <f t="shared" si="83"/>
        <v>#N/A</v>
      </c>
      <c r="EE18" s="269" t="e">
        <f t="shared" si="84"/>
        <v>#N/A</v>
      </c>
      <c r="EF18" s="269" t="e">
        <f t="shared" si="116"/>
        <v>#N/A</v>
      </c>
      <c r="EG18" s="269" t="e">
        <f t="shared" si="116"/>
        <v>#N/A</v>
      </c>
      <c r="EH18" s="270" t="e">
        <f t="shared" si="85"/>
        <v>#N/A</v>
      </c>
      <c r="EI18" s="270" t="e">
        <f t="shared" si="86"/>
        <v>#N/A</v>
      </c>
      <c r="EJ18" s="270" t="e">
        <f t="shared" si="87"/>
        <v>#N/A</v>
      </c>
      <c r="EK18" s="270" t="e">
        <f t="shared" si="88"/>
        <v>#N/A</v>
      </c>
      <c r="EL18" s="270" t="e">
        <f t="shared" si="117"/>
        <v>#N/A</v>
      </c>
      <c r="EM18" s="270" t="e">
        <f t="shared" si="117"/>
        <v>#N/A</v>
      </c>
      <c r="EN18" s="270" t="e">
        <f t="shared" si="89"/>
        <v>#N/A</v>
      </c>
      <c r="EO18" s="270" t="e">
        <f t="shared" si="90"/>
        <v>#N/A</v>
      </c>
      <c r="EP18" s="270" t="e">
        <f t="shared" si="91"/>
        <v>#N/A</v>
      </c>
      <c r="EQ18" s="270" t="e">
        <f t="shared" si="92"/>
        <v>#N/A</v>
      </c>
      <c r="ER18" s="270" t="e">
        <f t="shared" si="118"/>
        <v>#N/A</v>
      </c>
      <c r="ES18" s="270" t="e">
        <f t="shared" si="118"/>
        <v>#N/A</v>
      </c>
      <c r="ET18" s="344"/>
    </row>
    <row r="19" spans="1:150">
      <c r="A19" s="257">
        <v>10</v>
      </c>
      <c r="B19" s="271"/>
      <c r="C19" s="259"/>
      <c r="D19" s="259"/>
      <c r="E19" s="207" t="e">
        <f>IF(D19="Cyprus",VLOOKUP(C19,CODES!$C$5:$D$82,2,FALSE),(VLOOKUP(D19,CODES!$C$5:$D$82,2,FALSE)))</f>
        <v>#N/A</v>
      </c>
      <c r="F19" s="260"/>
      <c r="G19" s="275"/>
      <c r="H19" s="190">
        <f t="shared" si="0"/>
        <v>0</v>
      </c>
      <c r="I19" s="190">
        <f t="shared" si="1"/>
        <v>0</v>
      </c>
      <c r="J19" s="191">
        <f t="shared" si="2"/>
        <v>0</v>
      </c>
      <c r="K19" s="191">
        <f t="shared" si="3"/>
        <v>0</v>
      </c>
      <c r="L19" s="192">
        <f t="shared" si="4"/>
        <v>0</v>
      </c>
      <c r="M19" s="192">
        <f t="shared" si="5"/>
        <v>0</v>
      </c>
      <c r="N19" s="192">
        <f t="shared" si="6"/>
        <v>0</v>
      </c>
      <c r="O19" s="192">
        <f t="shared" si="7"/>
        <v>0</v>
      </c>
      <c r="P19" s="193"/>
      <c r="Q19" s="193"/>
      <c r="R19" s="194">
        <f t="shared" si="93"/>
        <v>0</v>
      </c>
      <c r="S19" s="194">
        <f t="shared" si="94"/>
        <v>0</v>
      </c>
      <c r="T19" s="194" t="e">
        <f>VLOOKUP(F19,CODES!$C$87:$D$92,2,FALSE)</f>
        <v>#N/A</v>
      </c>
      <c r="U19" s="194">
        <f t="shared" si="95"/>
        <v>0</v>
      </c>
      <c r="V19" s="201" t="e">
        <f t="shared" si="96"/>
        <v>#N/A</v>
      </c>
      <c r="W19" s="202">
        <f t="shared" si="97"/>
        <v>0</v>
      </c>
      <c r="X19" s="202">
        <f t="shared" si="8"/>
        <v>0</v>
      </c>
      <c r="Y19" s="202" t="e">
        <f t="shared" si="98"/>
        <v>#N/A</v>
      </c>
      <c r="Z19" s="202">
        <f t="shared" si="9"/>
        <v>0</v>
      </c>
      <c r="AA19" s="202">
        <f t="shared" si="10"/>
        <v>0</v>
      </c>
      <c r="AB19" s="202">
        <f t="shared" si="11"/>
        <v>0</v>
      </c>
      <c r="AC19" s="202">
        <f t="shared" si="12"/>
        <v>0</v>
      </c>
      <c r="AD19" s="261" t="e">
        <f t="shared" si="13"/>
        <v>#N/A</v>
      </c>
      <c r="AE19" s="261" t="e">
        <f t="shared" si="14"/>
        <v>#N/A</v>
      </c>
      <c r="AF19" s="261" t="e">
        <f t="shared" si="15"/>
        <v>#N/A</v>
      </c>
      <c r="AG19" s="261" t="e">
        <f t="shared" si="16"/>
        <v>#N/A</v>
      </c>
      <c r="AH19" s="261" t="e">
        <f t="shared" si="99"/>
        <v>#N/A</v>
      </c>
      <c r="AI19" s="261" t="e">
        <f t="shared" si="99"/>
        <v>#N/A</v>
      </c>
      <c r="AJ19" s="261" t="e">
        <f t="shared" si="17"/>
        <v>#N/A</v>
      </c>
      <c r="AK19" s="261" t="e">
        <f t="shared" si="18"/>
        <v>#N/A</v>
      </c>
      <c r="AL19" s="261" t="e">
        <f t="shared" si="19"/>
        <v>#N/A</v>
      </c>
      <c r="AM19" s="261" t="e">
        <f t="shared" si="20"/>
        <v>#N/A</v>
      </c>
      <c r="AN19" s="261" t="e">
        <f t="shared" si="100"/>
        <v>#N/A</v>
      </c>
      <c r="AO19" s="261" t="e">
        <f t="shared" si="100"/>
        <v>#N/A</v>
      </c>
      <c r="AP19" s="262" t="e">
        <f t="shared" si="21"/>
        <v>#N/A</v>
      </c>
      <c r="AQ19" s="262" t="e">
        <f t="shared" si="22"/>
        <v>#N/A</v>
      </c>
      <c r="AR19" s="262" t="e">
        <f t="shared" si="23"/>
        <v>#N/A</v>
      </c>
      <c r="AS19" s="262" t="e">
        <f t="shared" si="24"/>
        <v>#N/A</v>
      </c>
      <c r="AT19" s="262" t="e">
        <f t="shared" si="101"/>
        <v>#N/A</v>
      </c>
      <c r="AU19" s="262" t="e">
        <f t="shared" si="101"/>
        <v>#N/A</v>
      </c>
      <c r="AV19" s="262" t="e">
        <f t="shared" si="25"/>
        <v>#N/A</v>
      </c>
      <c r="AW19" s="262" t="e">
        <f t="shared" si="26"/>
        <v>#N/A</v>
      </c>
      <c r="AX19" s="262" t="e">
        <f t="shared" si="27"/>
        <v>#N/A</v>
      </c>
      <c r="AY19" s="262" t="e">
        <f t="shared" si="28"/>
        <v>#N/A</v>
      </c>
      <c r="AZ19" s="262" t="e">
        <f t="shared" si="102"/>
        <v>#N/A</v>
      </c>
      <c r="BA19" s="262" t="e">
        <f t="shared" si="102"/>
        <v>#N/A</v>
      </c>
      <c r="BB19" s="263" t="e">
        <f t="shared" si="29"/>
        <v>#N/A</v>
      </c>
      <c r="BC19" s="263" t="e">
        <f t="shared" si="30"/>
        <v>#N/A</v>
      </c>
      <c r="BD19" s="263" t="e">
        <f t="shared" si="31"/>
        <v>#N/A</v>
      </c>
      <c r="BE19" s="263" t="e">
        <f t="shared" si="32"/>
        <v>#N/A</v>
      </c>
      <c r="BF19" s="263" t="e">
        <f t="shared" si="103"/>
        <v>#N/A</v>
      </c>
      <c r="BG19" s="263" t="e">
        <f t="shared" si="103"/>
        <v>#N/A</v>
      </c>
      <c r="BH19" s="263" t="e">
        <f t="shared" si="33"/>
        <v>#N/A</v>
      </c>
      <c r="BI19" s="263" t="e">
        <f t="shared" si="34"/>
        <v>#N/A</v>
      </c>
      <c r="BJ19" s="263" t="e">
        <f t="shared" si="35"/>
        <v>#N/A</v>
      </c>
      <c r="BK19" s="263" t="e">
        <f t="shared" si="36"/>
        <v>#N/A</v>
      </c>
      <c r="BL19" s="263" t="e">
        <f t="shared" si="104"/>
        <v>#N/A</v>
      </c>
      <c r="BM19" s="263" t="e">
        <f t="shared" si="104"/>
        <v>#N/A</v>
      </c>
      <c r="BN19" s="264" t="e">
        <f t="shared" si="37"/>
        <v>#N/A</v>
      </c>
      <c r="BO19" s="264" t="e">
        <f t="shared" si="38"/>
        <v>#N/A</v>
      </c>
      <c r="BP19" s="264" t="e">
        <f t="shared" si="39"/>
        <v>#N/A</v>
      </c>
      <c r="BQ19" s="264" t="e">
        <f t="shared" si="40"/>
        <v>#N/A</v>
      </c>
      <c r="BR19" s="264" t="e">
        <f t="shared" si="105"/>
        <v>#N/A</v>
      </c>
      <c r="BS19" s="264" t="e">
        <f t="shared" si="105"/>
        <v>#N/A</v>
      </c>
      <c r="BT19" s="264" t="e">
        <f t="shared" si="41"/>
        <v>#N/A</v>
      </c>
      <c r="BU19" s="264" t="e">
        <f t="shared" si="42"/>
        <v>#N/A</v>
      </c>
      <c r="BV19" s="264" t="e">
        <f t="shared" si="43"/>
        <v>#N/A</v>
      </c>
      <c r="BW19" s="264" t="e">
        <f t="shared" si="44"/>
        <v>#N/A</v>
      </c>
      <c r="BX19" s="264" t="e">
        <f t="shared" si="106"/>
        <v>#N/A</v>
      </c>
      <c r="BY19" s="264" t="e">
        <f t="shared" si="106"/>
        <v>#N/A</v>
      </c>
      <c r="BZ19" s="265" t="e">
        <f t="shared" si="45"/>
        <v>#N/A</v>
      </c>
      <c r="CA19" s="265" t="e">
        <f t="shared" si="46"/>
        <v>#N/A</v>
      </c>
      <c r="CB19" s="265" t="e">
        <f t="shared" si="47"/>
        <v>#N/A</v>
      </c>
      <c r="CC19" s="265" t="e">
        <f t="shared" si="48"/>
        <v>#N/A</v>
      </c>
      <c r="CD19" s="265" t="e">
        <f t="shared" si="107"/>
        <v>#N/A</v>
      </c>
      <c r="CE19" s="265" t="e">
        <f t="shared" si="107"/>
        <v>#N/A</v>
      </c>
      <c r="CF19" s="265" t="e">
        <f t="shared" si="49"/>
        <v>#N/A</v>
      </c>
      <c r="CG19" s="265" t="e">
        <f t="shared" si="50"/>
        <v>#N/A</v>
      </c>
      <c r="CH19" s="265" t="e">
        <f t="shared" si="51"/>
        <v>#N/A</v>
      </c>
      <c r="CI19" s="265" t="e">
        <f t="shared" si="52"/>
        <v>#N/A</v>
      </c>
      <c r="CJ19" s="265" t="e">
        <f t="shared" si="108"/>
        <v>#N/A</v>
      </c>
      <c r="CK19" s="265" t="e">
        <f t="shared" si="108"/>
        <v>#N/A</v>
      </c>
      <c r="CL19" s="266" t="e">
        <f t="shared" si="53"/>
        <v>#N/A</v>
      </c>
      <c r="CM19" s="266" t="e">
        <f t="shared" si="54"/>
        <v>#N/A</v>
      </c>
      <c r="CN19" s="266" t="e">
        <f t="shared" si="55"/>
        <v>#N/A</v>
      </c>
      <c r="CO19" s="266" t="e">
        <f t="shared" si="56"/>
        <v>#N/A</v>
      </c>
      <c r="CP19" s="266" t="e">
        <f t="shared" si="109"/>
        <v>#N/A</v>
      </c>
      <c r="CQ19" s="266" t="e">
        <f t="shared" si="109"/>
        <v>#N/A</v>
      </c>
      <c r="CR19" s="266" t="e">
        <f t="shared" si="57"/>
        <v>#N/A</v>
      </c>
      <c r="CS19" s="266" t="e">
        <f t="shared" si="58"/>
        <v>#N/A</v>
      </c>
      <c r="CT19" s="266" t="e">
        <f t="shared" si="59"/>
        <v>#N/A</v>
      </c>
      <c r="CU19" s="266" t="e">
        <f t="shared" si="60"/>
        <v>#N/A</v>
      </c>
      <c r="CV19" s="266" t="e">
        <f t="shared" si="110"/>
        <v>#N/A</v>
      </c>
      <c r="CW19" s="266" t="e">
        <f t="shared" si="110"/>
        <v>#N/A</v>
      </c>
      <c r="CX19" s="267" t="e">
        <f t="shared" si="61"/>
        <v>#N/A</v>
      </c>
      <c r="CY19" s="267" t="e">
        <f t="shared" si="62"/>
        <v>#N/A</v>
      </c>
      <c r="CZ19" s="267" t="e">
        <f t="shared" si="63"/>
        <v>#N/A</v>
      </c>
      <c r="DA19" s="267" t="e">
        <f t="shared" si="64"/>
        <v>#N/A</v>
      </c>
      <c r="DB19" s="267" t="e">
        <f t="shared" si="111"/>
        <v>#N/A</v>
      </c>
      <c r="DC19" s="267" t="e">
        <f t="shared" si="111"/>
        <v>#N/A</v>
      </c>
      <c r="DD19" s="267" t="e">
        <f t="shared" si="65"/>
        <v>#N/A</v>
      </c>
      <c r="DE19" s="267" t="e">
        <f t="shared" si="66"/>
        <v>#N/A</v>
      </c>
      <c r="DF19" s="267" t="e">
        <f t="shared" si="67"/>
        <v>#N/A</v>
      </c>
      <c r="DG19" s="267" t="e">
        <f t="shared" si="68"/>
        <v>#N/A</v>
      </c>
      <c r="DH19" s="267" t="e">
        <f t="shared" si="112"/>
        <v>#N/A</v>
      </c>
      <c r="DI19" s="267" t="e">
        <f t="shared" si="112"/>
        <v>#N/A</v>
      </c>
      <c r="DJ19" s="268" t="e">
        <f t="shared" si="69"/>
        <v>#N/A</v>
      </c>
      <c r="DK19" s="268" t="e">
        <f t="shared" si="70"/>
        <v>#N/A</v>
      </c>
      <c r="DL19" s="268" t="e">
        <f t="shared" si="71"/>
        <v>#N/A</v>
      </c>
      <c r="DM19" s="268" t="e">
        <f t="shared" si="72"/>
        <v>#N/A</v>
      </c>
      <c r="DN19" s="268" t="e">
        <f t="shared" si="113"/>
        <v>#N/A</v>
      </c>
      <c r="DO19" s="268" t="e">
        <f t="shared" si="113"/>
        <v>#N/A</v>
      </c>
      <c r="DP19" s="268" t="e">
        <f t="shared" si="73"/>
        <v>#N/A</v>
      </c>
      <c r="DQ19" s="268" t="e">
        <f t="shared" si="74"/>
        <v>#N/A</v>
      </c>
      <c r="DR19" s="268" t="e">
        <f t="shared" si="75"/>
        <v>#N/A</v>
      </c>
      <c r="DS19" s="268" t="e">
        <f t="shared" si="76"/>
        <v>#N/A</v>
      </c>
      <c r="DT19" s="268" t="e">
        <f t="shared" si="114"/>
        <v>#N/A</v>
      </c>
      <c r="DU19" s="268" t="e">
        <f t="shared" si="114"/>
        <v>#N/A</v>
      </c>
      <c r="DV19" s="269" t="e">
        <f t="shared" si="77"/>
        <v>#N/A</v>
      </c>
      <c r="DW19" s="269" t="e">
        <f t="shared" si="78"/>
        <v>#N/A</v>
      </c>
      <c r="DX19" s="269" t="e">
        <f t="shared" si="79"/>
        <v>#N/A</v>
      </c>
      <c r="DY19" s="269" t="e">
        <f t="shared" si="80"/>
        <v>#N/A</v>
      </c>
      <c r="DZ19" s="269" t="e">
        <f t="shared" si="115"/>
        <v>#N/A</v>
      </c>
      <c r="EA19" s="269" t="e">
        <f t="shared" si="115"/>
        <v>#N/A</v>
      </c>
      <c r="EB19" s="269" t="e">
        <f t="shared" si="81"/>
        <v>#N/A</v>
      </c>
      <c r="EC19" s="269" t="e">
        <f t="shared" si="82"/>
        <v>#N/A</v>
      </c>
      <c r="ED19" s="269" t="e">
        <f t="shared" si="83"/>
        <v>#N/A</v>
      </c>
      <c r="EE19" s="269" t="e">
        <f t="shared" si="84"/>
        <v>#N/A</v>
      </c>
      <c r="EF19" s="269" t="e">
        <f t="shared" si="116"/>
        <v>#N/A</v>
      </c>
      <c r="EG19" s="269" t="e">
        <f t="shared" si="116"/>
        <v>#N/A</v>
      </c>
      <c r="EH19" s="270" t="e">
        <f t="shared" si="85"/>
        <v>#N/A</v>
      </c>
      <c r="EI19" s="270" t="e">
        <f t="shared" si="86"/>
        <v>#N/A</v>
      </c>
      <c r="EJ19" s="270" t="e">
        <f t="shared" si="87"/>
        <v>#N/A</v>
      </c>
      <c r="EK19" s="270" t="e">
        <f t="shared" si="88"/>
        <v>#N/A</v>
      </c>
      <c r="EL19" s="270" t="e">
        <f t="shared" si="117"/>
        <v>#N/A</v>
      </c>
      <c r="EM19" s="270" t="e">
        <f t="shared" si="117"/>
        <v>#N/A</v>
      </c>
      <c r="EN19" s="270" t="e">
        <f t="shared" si="89"/>
        <v>#N/A</v>
      </c>
      <c r="EO19" s="270" t="e">
        <f t="shared" si="90"/>
        <v>#N/A</v>
      </c>
      <c r="EP19" s="270" t="e">
        <f t="shared" si="91"/>
        <v>#N/A</v>
      </c>
      <c r="EQ19" s="270" t="e">
        <f t="shared" si="92"/>
        <v>#N/A</v>
      </c>
      <c r="ER19" s="270" t="e">
        <f t="shared" si="118"/>
        <v>#N/A</v>
      </c>
      <c r="ES19" s="270" t="e">
        <f t="shared" si="118"/>
        <v>#N/A</v>
      </c>
      <c r="ET19" s="345"/>
    </row>
    <row r="20" spans="1:150">
      <c r="A20" s="257">
        <v>11</v>
      </c>
      <c r="B20" s="271"/>
      <c r="C20" s="259"/>
      <c r="D20" s="259"/>
      <c r="E20" s="207" t="e">
        <f>IF(D20="Cyprus",VLOOKUP(C20,CODES!$C$5:$D$82,2,FALSE),(VLOOKUP(D20,CODES!$C$5:$D$82,2,FALSE)))</f>
        <v>#N/A</v>
      </c>
      <c r="F20" s="260"/>
      <c r="G20" s="275"/>
      <c r="H20" s="190">
        <f t="shared" si="0"/>
        <v>0</v>
      </c>
      <c r="I20" s="190">
        <f t="shared" si="1"/>
        <v>0</v>
      </c>
      <c r="J20" s="191">
        <f t="shared" si="2"/>
        <v>0</v>
      </c>
      <c r="K20" s="191">
        <f t="shared" si="3"/>
        <v>0</v>
      </c>
      <c r="L20" s="192">
        <f t="shared" si="4"/>
        <v>0</v>
      </c>
      <c r="M20" s="192">
        <f t="shared" si="5"/>
        <v>0</v>
      </c>
      <c r="N20" s="192">
        <f t="shared" si="6"/>
        <v>0</v>
      </c>
      <c r="O20" s="192">
        <f t="shared" si="7"/>
        <v>0</v>
      </c>
      <c r="P20" s="193"/>
      <c r="Q20" s="193"/>
      <c r="R20" s="194">
        <f t="shared" si="93"/>
        <v>0</v>
      </c>
      <c r="S20" s="194">
        <f t="shared" si="94"/>
        <v>0</v>
      </c>
      <c r="T20" s="194" t="e">
        <f>VLOOKUP(F20,CODES!$C$87:$D$92,2,FALSE)</f>
        <v>#N/A</v>
      </c>
      <c r="U20" s="194">
        <f t="shared" si="95"/>
        <v>0</v>
      </c>
      <c r="V20" s="201" t="e">
        <f t="shared" si="96"/>
        <v>#N/A</v>
      </c>
      <c r="W20" s="202">
        <f t="shared" si="97"/>
        <v>0</v>
      </c>
      <c r="X20" s="202">
        <f t="shared" si="8"/>
        <v>0</v>
      </c>
      <c r="Y20" s="202" t="e">
        <f t="shared" si="98"/>
        <v>#N/A</v>
      </c>
      <c r="Z20" s="202">
        <f t="shared" si="9"/>
        <v>0</v>
      </c>
      <c r="AA20" s="202">
        <f t="shared" si="10"/>
        <v>0</v>
      </c>
      <c r="AB20" s="202">
        <f t="shared" si="11"/>
        <v>0</v>
      </c>
      <c r="AC20" s="202">
        <f t="shared" si="12"/>
        <v>0</v>
      </c>
      <c r="AD20" s="261" t="e">
        <f t="shared" si="13"/>
        <v>#N/A</v>
      </c>
      <c r="AE20" s="261" t="e">
        <f t="shared" si="14"/>
        <v>#N/A</v>
      </c>
      <c r="AF20" s="261" t="e">
        <f t="shared" si="15"/>
        <v>#N/A</v>
      </c>
      <c r="AG20" s="261" t="e">
        <f t="shared" si="16"/>
        <v>#N/A</v>
      </c>
      <c r="AH20" s="261" t="e">
        <f t="shared" ref="AH20:AH28" si="119">AD20+AF20</f>
        <v>#N/A</v>
      </c>
      <c r="AI20" s="261" t="e">
        <f t="shared" ref="AI20:AI28" si="120">AE20+AG20</f>
        <v>#N/A</v>
      </c>
      <c r="AJ20" s="261" t="e">
        <f t="shared" si="17"/>
        <v>#N/A</v>
      </c>
      <c r="AK20" s="261" t="e">
        <f t="shared" si="18"/>
        <v>#N/A</v>
      </c>
      <c r="AL20" s="261" t="e">
        <f t="shared" si="19"/>
        <v>#N/A</v>
      </c>
      <c r="AM20" s="261" t="e">
        <f t="shared" si="20"/>
        <v>#N/A</v>
      </c>
      <c r="AN20" s="261" t="e">
        <f t="shared" ref="AN20:AN28" si="121">AJ20+AL20</f>
        <v>#N/A</v>
      </c>
      <c r="AO20" s="261" t="e">
        <f t="shared" ref="AO20:AO28" si="122">AK20+AM20</f>
        <v>#N/A</v>
      </c>
      <c r="AP20" s="262" t="e">
        <f t="shared" si="21"/>
        <v>#N/A</v>
      </c>
      <c r="AQ20" s="262" t="e">
        <f t="shared" si="22"/>
        <v>#N/A</v>
      </c>
      <c r="AR20" s="262" t="e">
        <f t="shared" si="23"/>
        <v>#N/A</v>
      </c>
      <c r="AS20" s="262" t="e">
        <f t="shared" si="24"/>
        <v>#N/A</v>
      </c>
      <c r="AT20" s="262" t="e">
        <f t="shared" ref="AT20:AT28" si="123">AP20+AR20</f>
        <v>#N/A</v>
      </c>
      <c r="AU20" s="262" t="e">
        <f t="shared" ref="AU20:AU28" si="124">AQ20+AS20</f>
        <v>#N/A</v>
      </c>
      <c r="AV20" s="262" t="e">
        <f t="shared" si="25"/>
        <v>#N/A</v>
      </c>
      <c r="AW20" s="262" t="e">
        <f t="shared" si="26"/>
        <v>#N/A</v>
      </c>
      <c r="AX20" s="262" t="e">
        <f t="shared" si="27"/>
        <v>#N/A</v>
      </c>
      <c r="AY20" s="262" t="e">
        <f t="shared" si="28"/>
        <v>#N/A</v>
      </c>
      <c r="AZ20" s="262" t="e">
        <f t="shared" ref="AZ20:AZ28" si="125">AV20+AX20</f>
        <v>#N/A</v>
      </c>
      <c r="BA20" s="262" t="e">
        <f t="shared" ref="BA20:BA28" si="126">AW20+AY20</f>
        <v>#N/A</v>
      </c>
      <c r="BB20" s="263" t="e">
        <f t="shared" si="29"/>
        <v>#N/A</v>
      </c>
      <c r="BC20" s="263" t="e">
        <f t="shared" si="30"/>
        <v>#N/A</v>
      </c>
      <c r="BD20" s="263" t="e">
        <f t="shared" si="31"/>
        <v>#N/A</v>
      </c>
      <c r="BE20" s="263" t="e">
        <f t="shared" si="32"/>
        <v>#N/A</v>
      </c>
      <c r="BF20" s="263" t="e">
        <f t="shared" ref="BF20:BF28" si="127">BB20+BD20</f>
        <v>#N/A</v>
      </c>
      <c r="BG20" s="263" t="e">
        <f t="shared" ref="BG20:BG28" si="128">BC20+BE20</f>
        <v>#N/A</v>
      </c>
      <c r="BH20" s="263" t="e">
        <f t="shared" si="33"/>
        <v>#N/A</v>
      </c>
      <c r="BI20" s="263" t="e">
        <f t="shared" si="34"/>
        <v>#N/A</v>
      </c>
      <c r="BJ20" s="263" t="e">
        <f t="shared" si="35"/>
        <v>#N/A</v>
      </c>
      <c r="BK20" s="263" t="e">
        <f t="shared" si="36"/>
        <v>#N/A</v>
      </c>
      <c r="BL20" s="263" t="e">
        <f t="shared" ref="BL20:BL28" si="129">BH20+BJ20</f>
        <v>#N/A</v>
      </c>
      <c r="BM20" s="263" t="e">
        <f t="shared" ref="BM20:BM28" si="130">BI20+BK20</f>
        <v>#N/A</v>
      </c>
      <c r="BN20" s="264" t="e">
        <f t="shared" si="37"/>
        <v>#N/A</v>
      </c>
      <c r="BO20" s="264" t="e">
        <f t="shared" si="38"/>
        <v>#N/A</v>
      </c>
      <c r="BP20" s="264" t="e">
        <f t="shared" si="39"/>
        <v>#N/A</v>
      </c>
      <c r="BQ20" s="264" t="e">
        <f t="shared" si="40"/>
        <v>#N/A</v>
      </c>
      <c r="BR20" s="264" t="e">
        <f t="shared" ref="BR20:BR28" si="131">BN20+BP20</f>
        <v>#N/A</v>
      </c>
      <c r="BS20" s="264" t="e">
        <f t="shared" ref="BS20:BS28" si="132">BO20+BQ20</f>
        <v>#N/A</v>
      </c>
      <c r="BT20" s="264" t="e">
        <f t="shared" si="41"/>
        <v>#N/A</v>
      </c>
      <c r="BU20" s="264" t="e">
        <f t="shared" si="42"/>
        <v>#N/A</v>
      </c>
      <c r="BV20" s="264" t="e">
        <f t="shared" si="43"/>
        <v>#N/A</v>
      </c>
      <c r="BW20" s="264" t="e">
        <f t="shared" si="44"/>
        <v>#N/A</v>
      </c>
      <c r="BX20" s="264" t="e">
        <f t="shared" ref="BX20:BX28" si="133">BT20+BV20</f>
        <v>#N/A</v>
      </c>
      <c r="BY20" s="264" t="e">
        <f t="shared" ref="BY20:BY28" si="134">BU20+BW20</f>
        <v>#N/A</v>
      </c>
      <c r="BZ20" s="265" t="e">
        <f t="shared" si="45"/>
        <v>#N/A</v>
      </c>
      <c r="CA20" s="265" t="e">
        <f t="shared" si="46"/>
        <v>#N/A</v>
      </c>
      <c r="CB20" s="265" t="e">
        <f t="shared" si="47"/>
        <v>#N/A</v>
      </c>
      <c r="CC20" s="265" t="e">
        <f t="shared" si="48"/>
        <v>#N/A</v>
      </c>
      <c r="CD20" s="265" t="e">
        <f t="shared" ref="CD20:CD28" si="135">BZ20+CB20</f>
        <v>#N/A</v>
      </c>
      <c r="CE20" s="265" t="e">
        <f t="shared" ref="CE20:CE28" si="136">CA20+CC20</f>
        <v>#N/A</v>
      </c>
      <c r="CF20" s="265" t="e">
        <f t="shared" si="49"/>
        <v>#N/A</v>
      </c>
      <c r="CG20" s="265" t="e">
        <f t="shared" si="50"/>
        <v>#N/A</v>
      </c>
      <c r="CH20" s="265" t="e">
        <f t="shared" si="51"/>
        <v>#N/A</v>
      </c>
      <c r="CI20" s="265" t="e">
        <f t="shared" si="52"/>
        <v>#N/A</v>
      </c>
      <c r="CJ20" s="265" t="e">
        <f t="shared" ref="CJ20:CJ28" si="137">CF20+CH20</f>
        <v>#N/A</v>
      </c>
      <c r="CK20" s="265" t="e">
        <f t="shared" ref="CK20:CK28" si="138">CG20+CI20</f>
        <v>#N/A</v>
      </c>
      <c r="CL20" s="266" t="e">
        <f t="shared" si="53"/>
        <v>#N/A</v>
      </c>
      <c r="CM20" s="266" t="e">
        <f t="shared" si="54"/>
        <v>#N/A</v>
      </c>
      <c r="CN20" s="266" t="e">
        <f t="shared" si="55"/>
        <v>#N/A</v>
      </c>
      <c r="CO20" s="266" t="e">
        <f t="shared" si="56"/>
        <v>#N/A</v>
      </c>
      <c r="CP20" s="266" t="e">
        <f t="shared" ref="CP20:CP28" si="139">CL20+CN20</f>
        <v>#N/A</v>
      </c>
      <c r="CQ20" s="266" t="e">
        <f t="shared" ref="CQ20:CQ28" si="140">CM20+CO20</f>
        <v>#N/A</v>
      </c>
      <c r="CR20" s="266" t="e">
        <f t="shared" si="57"/>
        <v>#N/A</v>
      </c>
      <c r="CS20" s="266" t="e">
        <f t="shared" si="58"/>
        <v>#N/A</v>
      </c>
      <c r="CT20" s="266" t="e">
        <f t="shared" si="59"/>
        <v>#N/A</v>
      </c>
      <c r="CU20" s="266" t="e">
        <f t="shared" si="60"/>
        <v>#N/A</v>
      </c>
      <c r="CV20" s="266" t="e">
        <f t="shared" ref="CV20:CV28" si="141">CR20+CT20</f>
        <v>#N/A</v>
      </c>
      <c r="CW20" s="266" t="e">
        <f t="shared" ref="CW20:CW28" si="142">CS20+CU20</f>
        <v>#N/A</v>
      </c>
      <c r="CX20" s="267" t="e">
        <f t="shared" si="61"/>
        <v>#N/A</v>
      </c>
      <c r="CY20" s="267" t="e">
        <f t="shared" si="62"/>
        <v>#N/A</v>
      </c>
      <c r="CZ20" s="267" t="e">
        <f t="shared" si="63"/>
        <v>#N/A</v>
      </c>
      <c r="DA20" s="267" t="e">
        <f t="shared" si="64"/>
        <v>#N/A</v>
      </c>
      <c r="DB20" s="267" t="e">
        <f t="shared" ref="DB20:DB28" si="143">CX20+CZ20</f>
        <v>#N/A</v>
      </c>
      <c r="DC20" s="267" t="e">
        <f t="shared" ref="DC20:DC28" si="144">CY20+DA20</f>
        <v>#N/A</v>
      </c>
      <c r="DD20" s="267" t="e">
        <f t="shared" si="65"/>
        <v>#N/A</v>
      </c>
      <c r="DE20" s="267" t="e">
        <f t="shared" si="66"/>
        <v>#N/A</v>
      </c>
      <c r="DF20" s="267" t="e">
        <f t="shared" si="67"/>
        <v>#N/A</v>
      </c>
      <c r="DG20" s="267" t="e">
        <f t="shared" si="68"/>
        <v>#N/A</v>
      </c>
      <c r="DH20" s="267" t="e">
        <f t="shared" ref="DH20:DH28" si="145">DD20+DF20</f>
        <v>#N/A</v>
      </c>
      <c r="DI20" s="267" t="e">
        <f t="shared" ref="DI20:DI28" si="146">DE20+DG20</f>
        <v>#N/A</v>
      </c>
      <c r="DJ20" s="268" t="e">
        <f t="shared" si="69"/>
        <v>#N/A</v>
      </c>
      <c r="DK20" s="268" t="e">
        <f t="shared" si="70"/>
        <v>#N/A</v>
      </c>
      <c r="DL20" s="268" t="e">
        <f t="shared" si="71"/>
        <v>#N/A</v>
      </c>
      <c r="DM20" s="268" t="e">
        <f t="shared" si="72"/>
        <v>#N/A</v>
      </c>
      <c r="DN20" s="268" t="e">
        <f t="shared" ref="DN20:DN28" si="147">DJ20+DL20</f>
        <v>#N/A</v>
      </c>
      <c r="DO20" s="268" t="e">
        <f t="shared" ref="DO20:DO28" si="148">DK20+DM20</f>
        <v>#N/A</v>
      </c>
      <c r="DP20" s="268" t="e">
        <f t="shared" si="73"/>
        <v>#N/A</v>
      </c>
      <c r="DQ20" s="268" t="e">
        <f t="shared" si="74"/>
        <v>#N/A</v>
      </c>
      <c r="DR20" s="268" t="e">
        <f t="shared" si="75"/>
        <v>#N/A</v>
      </c>
      <c r="DS20" s="268" t="e">
        <f t="shared" si="76"/>
        <v>#N/A</v>
      </c>
      <c r="DT20" s="268" t="e">
        <f t="shared" ref="DT20:DT28" si="149">DP20+DR20</f>
        <v>#N/A</v>
      </c>
      <c r="DU20" s="268" t="e">
        <f t="shared" ref="DU20:DU28" si="150">DQ20+DS20</f>
        <v>#N/A</v>
      </c>
      <c r="DV20" s="269" t="e">
        <f t="shared" si="77"/>
        <v>#N/A</v>
      </c>
      <c r="DW20" s="269" t="e">
        <f t="shared" si="78"/>
        <v>#N/A</v>
      </c>
      <c r="DX20" s="269" t="e">
        <f t="shared" si="79"/>
        <v>#N/A</v>
      </c>
      <c r="DY20" s="269" t="e">
        <f t="shared" si="80"/>
        <v>#N/A</v>
      </c>
      <c r="DZ20" s="269" t="e">
        <f t="shared" ref="DZ20:DZ28" si="151">DV20+DX20</f>
        <v>#N/A</v>
      </c>
      <c r="EA20" s="269" t="e">
        <f t="shared" ref="EA20:EA28" si="152">DW20+DY20</f>
        <v>#N/A</v>
      </c>
      <c r="EB20" s="269" t="e">
        <f t="shared" si="81"/>
        <v>#N/A</v>
      </c>
      <c r="EC20" s="269" t="e">
        <f t="shared" si="82"/>
        <v>#N/A</v>
      </c>
      <c r="ED20" s="269" t="e">
        <f t="shared" si="83"/>
        <v>#N/A</v>
      </c>
      <c r="EE20" s="269" t="e">
        <f t="shared" si="84"/>
        <v>#N/A</v>
      </c>
      <c r="EF20" s="269" t="e">
        <f t="shared" ref="EF20:EF28" si="153">EB20+ED20</f>
        <v>#N/A</v>
      </c>
      <c r="EG20" s="269" t="e">
        <f t="shared" ref="EG20:EG28" si="154">EC20+EE20</f>
        <v>#N/A</v>
      </c>
      <c r="EH20" s="270" t="e">
        <f t="shared" si="85"/>
        <v>#N/A</v>
      </c>
      <c r="EI20" s="270" t="e">
        <f t="shared" si="86"/>
        <v>#N/A</v>
      </c>
      <c r="EJ20" s="270" t="e">
        <f t="shared" si="87"/>
        <v>#N/A</v>
      </c>
      <c r="EK20" s="270" t="e">
        <f t="shared" si="88"/>
        <v>#N/A</v>
      </c>
      <c r="EL20" s="270" t="e">
        <f t="shared" ref="EL20:EL28" si="155">EH20+EJ20</f>
        <v>#N/A</v>
      </c>
      <c r="EM20" s="270" t="e">
        <f t="shared" ref="EM20:EM28" si="156">EI20+EK20</f>
        <v>#N/A</v>
      </c>
      <c r="EN20" s="270" t="e">
        <f t="shared" si="89"/>
        <v>#N/A</v>
      </c>
      <c r="EO20" s="270" t="e">
        <f t="shared" si="90"/>
        <v>#N/A</v>
      </c>
      <c r="EP20" s="270" t="e">
        <f t="shared" si="91"/>
        <v>#N/A</v>
      </c>
      <c r="EQ20" s="270" t="e">
        <f t="shared" si="92"/>
        <v>#N/A</v>
      </c>
      <c r="ER20" s="270" t="e">
        <f t="shared" ref="ER20:ER28" si="157">EN20+EP20</f>
        <v>#N/A</v>
      </c>
      <c r="ES20" s="270" t="e">
        <f t="shared" ref="ES20:ES28" si="158">EO20+EQ20</f>
        <v>#N/A</v>
      </c>
      <c r="ET20" s="345"/>
    </row>
    <row r="21" spans="1:150">
      <c r="A21" s="257">
        <v>12</v>
      </c>
      <c r="B21" s="271"/>
      <c r="C21" s="259"/>
      <c r="D21" s="259"/>
      <c r="E21" s="207" t="e">
        <f>IF(D21="Cyprus",VLOOKUP(C21,CODES!$C$5:$D$82,2,FALSE),(VLOOKUP(D21,CODES!$C$5:$D$82,2,FALSE)))</f>
        <v>#N/A</v>
      </c>
      <c r="F21" s="260"/>
      <c r="G21" s="275"/>
      <c r="H21" s="190">
        <f t="shared" si="0"/>
        <v>0</v>
      </c>
      <c r="I21" s="190">
        <f t="shared" si="1"/>
        <v>0</v>
      </c>
      <c r="J21" s="191">
        <f t="shared" si="2"/>
        <v>0</v>
      </c>
      <c r="K21" s="191">
        <f t="shared" si="3"/>
        <v>0</v>
      </c>
      <c r="L21" s="192">
        <f t="shared" si="4"/>
        <v>0</v>
      </c>
      <c r="M21" s="192">
        <f t="shared" si="5"/>
        <v>0</v>
      </c>
      <c r="N21" s="192">
        <f t="shared" si="6"/>
        <v>0</v>
      </c>
      <c r="O21" s="192">
        <f t="shared" si="7"/>
        <v>0</v>
      </c>
      <c r="P21" s="193"/>
      <c r="Q21" s="193"/>
      <c r="R21" s="194">
        <f t="shared" si="93"/>
        <v>0</v>
      </c>
      <c r="S21" s="194">
        <f t="shared" si="94"/>
        <v>0</v>
      </c>
      <c r="T21" s="194" t="e">
        <f>VLOOKUP(F21,CODES!$C$87:$D$92,2,FALSE)</f>
        <v>#N/A</v>
      </c>
      <c r="U21" s="194">
        <f t="shared" si="95"/>
        <v>0</v>
      </c>
      <c r="V21" s="201" t="e">
        <f t="shared" si="96"/>
        <v>#N/A</v>
      </c>
      <c r="W21" s="202">
        <f t="shared" si="97"/>
        <v>0</v>
      </c>
      <c r="X21" s="202">
        <f t="shared" si="8"/>
        <v>0</v>
      </c>
      <c r="Y21" s="202" t="e">
        <f t="shared" si="98"/>
        <v>#N/A</v>
      </c>
      <c r="Z21" s="202">
        <f t="shared" si="9"/>
        <v>0</v>
      </c>
      <c r="AA21" s="202">
        <f t="shared" si="10"/>
        <v>0</v>
      </c>
      <c r="AB21" s="202">
        <f t="shared" si="11"/>
        <v>0</v>
      </c>
      <c r="AC21" s="202">
        <f t="shared" si="12"/>
        <v>0</v>
      </c>
      <c r="AD21" s="261" t="e">
        <f t="shared" si="13"/>
        <v>#N/A</v>
      </c>
      <c r="AE21" s="261" t="e">
        <f t="shared" si="14"/>
        <v>#N/A</v>
      </c>
      <c r="AF21" s="261" t="e">
        <f t="shared" si="15"/>
        <v>#N/A</v>
      </c>
      <c r="AG21" s="261" t="e">
        <f t="shared" si="16"/>
        <v>#N/A</v>
      </c>
      <c r="AH21" s="261" t="e">
        <f t="shared" si="119"/>
        <v>#N/A</v>
      </c>
      <c r="AI21" s="261" t="e">
        <f t="shared" si="120"/>
        <v>#N/A</v>
      </c>
      <c r="AJ21" s="261" t="e">
        <f t="shared" si="17"/>
        <v>#N/A</v>
      </c>
      <c r="AK21" s="261" t="e">
        <f t="shared" si="18"/>
        <v>#N/A</v>
      </c>
      <c r="AL21" s="261" t="e">
        <f t="shared" si="19"/>
        <v>#N/A</v>
      </c>
      <c r="AM21" s="261" t="e">
        <f t="shared" si="20"/>
        <v>#N/A</v>
      </c>
      <c r="AN21" s="261" t="e">
        <f t="shared" si="121"/>
        <v>#N/A</v>
      </c>
      <c r="AO21" s="261" t="e">
        <f t="shared" si="122"/>
        <v>#N/A</v>
      </c>
      <c r="AP21" s="262" t="e">
        <f t="shared" si="21"/>
        <v>#N/A</v>
      </c>
      <c r="AQ21" s="262" t="e">
        <f t="shared" si="22"/>
        <v>#N/A</v>
      </c>
      <c r="AR21" s="262" t="e">
        <f t="shared" si="23"/>
        <v>#N/A</v>
      </c>
      <c r="AS21" s="262" t="e">
        <f t="shared" si="24"/>
        <v>#N/A</v>
      </c>
      <c r="AT21" s="262" t="e">
        <f t="shared" si="123"/>
        <v>#N/A</v>
      </c>
      <c r="AU21" s="262" t="e">
        <f t="shared" si="124"/>
        <v>#N/A</v>
      </c>
      <c r="AV21" s="262" t="e">
        <f t="shared" si="25"/>
        <v>#N/A</v>
      </c>
      <c r="AW21" s="262" t="e">
        <f t="shared" si="26"/>
        <v>#N/A</v>
      </c>
      <c r="AX21" s="262" t="e">
        <f t="shared" si="27"/>
        <v>#N/A</v>
      </c>
      <c r="AY21" s="262" t="e">
        <f t="shared" si="28"/>
        <v>#N/A</v>
      </c>
      <c r="AZ21" s="262" t="e">
        <f t="shared" si="125"/>
        <v>#N/A</v>
      </c>
      <c r="BA21" s="262" t="e">
        <f t="shared" si="126"/>
        <v>#N/A</v>
      </c>
      <c r="BB21" s="263" t="e">
        <f t="shared" si="29"/>
        <v>#N/A</v>
      </c>
      <c r="BC21" s="263" t="e">
        <f t="shared" si="30"/>
        <v>#N/A</v>
      </c>
      <c r="BD21" s="263" t="e">
        <f t="shared" si="31"/>
        <v>#N/A</v>
      </c>
      <c r="BE21" s="263" t="e">
        <f t="shared" si="32"/>
        <v>#N/A</v>
      </c>
      <c r="BF21" s="263" t="e">
        <f t="shared" si="127"/>
        <v>#N/A</v>
      </c>
      <c r="BG21" s="263" t="e">
        <f t="shared" si="128"/>
        <v>#N/A</v>
      </c>
      <c r="BH21" s="263" t="e">
        <f t="shared" si="33"/>
        <v>#N/A</v>
      </c>
      <c r="BI21" s="263" t="e">
        <f t="shared" si="34"/>
        <v>#N/A</v>
      </c>
      <c r="BJ21" s="263" t="e">
        <f t="shared" si="35"/>
        <v>#N/A</v>
      </c>
      <c r="BK21" s="263" t="e">
        <f t="shared" si="36"/>
        <v>#N/A</v>
      </c>
      <c r="BL21" s="263" t="e">
        <f t="shared" si="129"/>
        <v>#N/A</v>
      </c>
      <c r="BM21" s="263" t="e">
        <f t="shared" si="130"/>
        <v>#N/A</v>
      </c>
      <c r="BN21" s="264" t="e">
        <f t="shared" si="37"/>
        <v>#N/A</v>
      </c>
      <c r="BO21" s="264" t="e">
        <f t="shared" si="38"/>
        <v>#N/A</v>
      </c>
      <c r="BP21" s="264" t="e">
        <f t="shared" si="39"/>
        <v>#N/A</v>
      </c>
      <c r="BQ21" s="264" t="e">
        <f t="shared" si="40"/>
        <v>#N/A</v>
      </c>
      <c r="BR21" s="264" t="e">
        <f t="shared" si="131"/>
        <v>#N/A</v>
      </c>
      <c r="BS21" s="264" t="e">
        <f t="shared" si="132"/>
        <v>#N/A</v>
      </c>
      <c r="BT21" s="264" t="e">
        <f t="shared" si="41"/>
        <v>#N/A</v>
      </c>
      <c r="BU21" s="264" t="e">
        <f t="shared" si="42"/>
        <v>#N/A</v>
      </c>
      <c r="BV21" s="264" t="e">
        <f t="shared" si="43"/>
        <v>#N/A</v>
      </c>
      <c r="BW21" s="264" t="e">
        <f t="shared" si="44"/>
        <v>#N/A</v>
      </c>
      <c r="BX21" s="264" t="e">
        <f t="shared" si="133"/>
        <v>#N/A</v>
      </c>
      <c r="BY21" s="264" t="e">
        <f t="shared" si="134"/>
        <v>#N/A</v>
      </c>
      <c r="BZ21" s="265" t="e">
        <f t="shared" si="45"/>
        <v>#N/A</v>
      </c>
      <c r="CA21" s="265" t="e">
        <f t="shared" si="46"/>
        <v>#N/A</v>
      </c>
      <c r="CB21" s="265" t="e">
        <f t="shared" si="47"/>
        <v>#N/A</v>
      </c>
      <c r="CC21" s="265" t="e">
        <f t="shared" si="48"/>
        <v>#N/A</v>
      </c>
      <c r="CD21" s="265" t="e">
        <f t="shared" si="135"/>
        <v>#N/A</v>
      </c>
      <c r="CE21" s="265" t="e">
        <f t="shared" si="136"/>
        <v>#N/A</v>
      </c>
      <c r="CF21" s="265" t="e">
        <f t="shared" si="49"/>
        <v>#N/A</v>
      </c>
      <c r="CG21" s="265" t="e">
        <f t="shared" si="50"/>
        <v>#N/A</v>
      </c>
      <c r="CH21" s="265" t="e">
        <f t="shared" si="51"/>
        <v>#N/A</v>
      </c>
      <c r="CI21" s="265" t="e">
        <f t="shared" si="52"/>
        <v>#N/A</v>
      </c>
      <c r="CJ21" s="265" t="e">
        <f t="shared" si="137"/>
        <v>#N/A</v>
      </c>
      <c r="CK21" s="265" t="e">
        <f t="shared" si="138"/>
        <v>#N/A</v>
      </c>
      <c r="CL21" s="266" t="e">
        <f t="shared" si="53"/>
        <v>#N/A</v>
      </c>
      <c r="CM21" s="266" t="e">
        <f t="shared" si="54"/>
        <v>#N/A</v>
      </c>
      <c r="CN21" s="266" t="e">
        <f t="shared" si="55"/>
        <v>#N/A</v>
      </c>
      <c r="CO21" s="266" t="e">
        <f t="shared" si="56"/>
        <v>#N/A</v>
      </c>
      <c r="CP21" s="266" t="e">
        <f t="shared" si="139"/>
        <v>#N/A</v>
      </c>
      <c r="CQ21" s="266" t="e">
        <f t="shared" si="140"/>
        <v>#N/A</v>
      </c>
      <c r="CR21" s="266" t="e">
        <f t="shared" si="57"/>
        <v>#N/A</v>
      </c>
      <c r="CS21" s="266" t="e">
        <f t="shared" si="58"/>
        <v>#N/A</v>
      </c>
      <c r="CT21" s="266" t="e">
        <f t="shared" si="59"/>
        <v>#N/A</v>
      </c>
      <c r="CU21" s="266" t="e">
        <f t="shared" si="60"/>
        <v>#N/A</v>
      </c>
      <c r="CV21" s="266" t="e">
        <f t="shared" si="141"/>
        <v>#N/A</v>
      </c>
      <c r="CW21" s="266" t="e">
        <f t="shared" si="142"/>
        <v>#N/A</v>
      </c>
      <c r="CX21" s="267" t="e">
        <f t="shared" si="61"/>
        <v>#N/A</v>
      </c>
      <c r="CY21" s="267" t="e">
        <f t="shared" si="62"/>
        <v>#N/A</v>
      </c>
      <c r="CZ21" s="267" t="e">
        <f t="shared" si="63"/>
        <v>#N/A</v>
      </c>
      <c r="DA21" s="267" t="e">
        <f t="shared" si="64"/>
        <v>#N/A</v>
      </c>
      <c r="DB21" s="267" t="e">
        <f t="shared" si="143"/>
        <v>#N/A</v>
      </c>
      <c r="DC21" s="267" t="e">
        <f t="shared" si="144"/>
        <v>#N/A</v>
      </c>
      <c r="DD21" s="267" t="e">
        <f t="shared" si="65"/>
        <v>#N/A</v>
      </c>
      <c r="DE21" s="267" t="e">
        <f t="shared" si="66"/>
        <v>#N/A</v>
      </c>
      <c r="DF21" s="267" t="e">
        <f t="shared" si="67"/>
        <v>#N/A</v>
      </c>
      <c r="DG21" s="267" t="e">
        <f t="shared" si="68"/>
        <v>#N/A</v>
      </c>
      <c r="DH21" s="267" t="e">
        <f t="shared" si="145"/>
        <v>#N/A</v>
      </c>
      <c r="DI21" s="267" t="e">
        <f t="shared" si="146"/>
        <v>#N/A</v>
      </c>
      <c r="DJ21" s="268" t="e">
        <f t="shared" si="69"/>
        <v>#N/A</v>
      </c>
      <c r="DK21" s="268" t="e">
        <f t="shared" si="70"/>
        <v>#N/A</v>
      </c>
      <c r="DL21" s="268" t="e">
        <f t="shared" si="71"/>
        <v>#N/A</v>
      </c>
      <c r="DM21" s="268" t="e">
        <f t="shared" si="72"/>
        <v>#N/A</v>
      </c>
      <c r="DN21" s="268" t="e">
        <f t="shared" si="147"/>
        <v>#N/A</v>
      </c>
      <c r="DO21" s="268" t="e">
        <f t="shared" si="148"/>
        <v>#N/A</v>
      </c>
      <c r="DP21" s="268" t="e">
        <f t="shared" si="73"/>
        <v>#N/A</v>
      </c>
      <c r="DQ21" s="268" t="e">
        <f t="shared" si="74"/>
        <v>#N/A</v>
      </c>
      <c r="DR21" s="268" t="e">
        <f t="shared" si="75"/>
        <v>#N/A</v>
      </c>
      <c r="DS21" s="268" t="e">
        <f t="shared" si="76"/>
        <v>#N/A</v>
      </c>
      <c r="DT21" s="268" t="e">
        <f t="shared" si="149"/>
        <v>#N/A</v>
      </c>
      <c r="DU21" s="268" t="e">
        <f t="shared" si="150"/>
        <v>#N/A</v>
      </c>
      <c r="DV21" s="269" t="e">
        <f t="shared" si="77"/>
        <v>#N/A</v>
      </c>
      <c r="DW21" s="269" t="e">
        <f t="shared" si="78"/>
        <v>#N/A</v>
      </c>
      <c r="DX21" s="269" t="e">
        <f t="shared" si="79"/>
        <v>#N/A</v>
      </c>
      <c r="DY21" s="269" t="e">
        <f t="shared" si="80"/>
        <v>#N/A</v>
      </c>
      <c r="DZ21" s="269" t="e">
        <f t="shared" si="151"/>
        <v>#N/A</v>
      </c>
      <c r="EA21" s="269" t="e">
        <f t="shared" si="152"/>
        <v>#N/A</v>
      </c>
      <c r="EB21" s="269" t="e">
        <f t="shared" si="81"/>
        <v>#N/A</v>
      </c>
      <c r="EC21" s="269" t="e">
        <f t="shared" si="82"/>
        <v>#N/A</v>
      </c>
      <c r="ED21" s="269" t="e">
        <f t="shared" si="83"/>
        <v>#N/A</v>
      </c>
      <c r="EE21" s="269" t="e">
        <f t="shared" si="84"/>
        <v>#N/A</v>
      </c>
      <c r="EF21" s="269" t="e">
        <f t="shared" si="153"/>
        <v>#N/A</v>
      </c>
      <c r="EG21" s="269" t="e">
        <f t="shared" si="154"/>
        <v>#N/A</v>
      </c>
      <c r="EH21" s="270" t="e">
        <f t="shared" si="85"/>
        <v>#N/A</v>
      </c>
      <c r="EI21" s="270" t="e">
        <f t="shared" si="86"/>
        <v>#N/A</v>
      </c>
      <c r="EJ21" s="270" t="e">
        <f t="shared" si="87"/>
        <v>#N/A</v>
      </c>
      <c r="EK21" s="270" t="e">
        <f t="shared" si="88"/>
        <v>#N/A</v>
      </c>
      <c r="EL21" s="270" t="e">
        <f t="shared" si="155"/>
        <v>#N/A</v>
      </c>
      <c r="EM21" s="270" t="e">
        <f t="shared" si="156"/>
        <v>#N/A</v>
      </c>
      <c r="EN21" s="270" t="e">
        <f t="shared" si="89"/>
        <v>#N/A</v>
      </c>
      <c r="EO21" s="270" t="e">
        <f t="shared" si="90"/>
        <v>#N/A</v>
      </c>
      <c r="EP21" s="270" t="e">
        <f t="shared" si="91"/>
        <v>#N/A</v>
      </c>
      <c r="EQ21" s="270" t="e">
        <f t="shared" si="92"/>
        <v>#N/A</v>
      </c>
      <c r="ER21" s="270" t="e">
        <f t="shared" si="157"/>
        <v>#N/A</v>
      </c>
      <c r="ES21" s="270" t="e">
        <f t="shared" si="158"/>
        <v>#N/A</v>
      </c>
      <c r="ET21" s="345"/>
    </row>
    <row r="22" spans="1:150">
      <c r="A22" s="257">
        <v>13</v>
      </c>
      <c r="B22" s="271"/>
      <c r="C22" s="259"/>
      <c r="D22" s="259"/>
      <c r="E22" s="207" t="e">
        <f>IF(D22="Cyprus",VLOOKUP(C22,CODES!$C$5:$D$82,2,FALSE),(VLOOKUP(D22,CODES!$C$5:$D$82,2,FALSE)))</f>
        <v>#N/A</v>
      </c>
      <c r="F22" s="260"/>
      <c r="G22" s="275"/>
      <c r="H22" s="190">
        <f t="shared" si="0"/>
        <v>0</v>
      </c>
      <c r="I22" s="190">
        <f t="shared" si="1"/>
        <v>0</v>
      </c>
      <c r="J22" s="191">
        <f t="shared" si="2"/>
        <v>0</v>
      </c>
      <c r="K22" s="191">
        <f t="shared" si="3"/>
        <v>0</v>
      </c>
      <c r="L22" s="192">
        <f t="shared" si="4"/>
        <v>0</v>
      </c>
      <c r="M22" s="192">
        <f t="shared" si="5"/>
        <v>0</v>
      </c>
      <c r="N22" s="192">
        <f t="shared" si="6"/>
        <v>0</v>
      </c>
      <c r="O22" s="192">
        <f t="shared" si="7"/>
        <v>0</v>
      </c>
      <c r="P22" s="193"/>
      <c r="Q22" s="193"/>
      <c r="R22" s="194">
        <f t="shared" si="93"/>
        <v>0</v>
      </c>
      <c r="S22" s="194">
        <f t="shared" si="94"/>
        <v>0</v>
      </c>
      <c r="T22" s="194" t="e">
        <f>VLOOKUP(F22,CODES!$C$87:$D$92,2,FALSE)</f>
        <v>#N/A</v>
      </c>
      <c r="U22" s="194">
        <f t="shared" si="95"/>
        <v>0</v>
      </c>
      <c r="V22" s="201" t="e">
        <f t="shared" si="96"/>
        <v>#N/A</v>
      </c>
      <c r="W22" s="202">
        <f t="shared" si="97"/>
        <v>0</v>
      </c>
      <c r="X22" s="202">
        <f t="shared" si="8"/>
        <v>0</v>
      </c>
      <c r="Y22" s="202" t="e">
        <f t="shared" si="98"/>
        <v>#N/A</v>
      </c>
      <c r="Z22" s="202">
        <f t="shared" si="9"/>
        <v>0</v>
      </c>
      <c r="AA22" s="202">
        <f t="shared" si="10"/>
        <v>0</v>
      </c>
      <c r="AB22" s="202">
        <f t="shared" si="11"/>
        <v>0</v>
      </c>
      <c r="AC22" s="202">
        <f t="shared" si="12"/>
        <v>0</v>
      </c>
      <c r="AD22" s="261" t="e">
        <f t="shared" si="13"/>
        <v>#N/A</v>
      </c>
      <c r="AE22" s="261" t="e">
        <f t="shared" si="14"/>
        <v>#N/A</v>
      </c>
      <c r="AF22" s="261" t="e">
        <f t="shared" si="15"/>
        <v>#N/A</v>
      </c>
      <c r="AG22" s="261" t="e">
        <f t="shared" si="16"/>
        <v>#N/A</v>
      </c>
      <c r="AH22" s="261" t="e">
        <f t="shared" si="119"/>
        <v>#N/A</v>
      </c>
      <c r="AI22" s="261" t="e">
        <f t="shared" si="120"/>
        <v>#N/A</v>
      </c>
      <c r="AJ22" s="261" t="e">
        <f t="shared" si="17"/>
        <v>#N/A</v>
      </c>
      <c r="AK22" s="261" t="e">
        <f t="shared" si="18"/>
        <v>#N/A</v>
      </c>
      <c r="AL22" s="261" t="e">
        <f t="shared" si="19"/>
        <v>#N/A</v>
      </c>
      <c r="AM22" s="261" t="e">
        <f t="shared" si="20"/>
        <v>#N/A</v>
      </c>
      <c r="AN22" s="261" t="e">
        <f t="shared" si="121"/>
        <v>#N/A</v>
      </c>
      <c r="AO22" s="261" t="e">
        <f t="shared" si="122"/>
        <v>#N/A</v>
      </c>
      <c r="AP22" s="262" t="e">
        <f t="shared" si="21"/>
        <v>#N/A</v>
      </c>
      <c r="AQ22" s="262" t="e">
        <f t="shared" si="22"/>
        <v>#N/A</v>
      </c>
      <c r="AR22" s="262" t="e">
        <f t="shared" si="23"/>
        <v>#N/A</v>
      </c>
      <c r="AS22" s="262" t="e">
        <f t="shared" si="24"/>
        <v>#N/A</v>
      </c>
      <c r="AT22" s="262" t="e">
        <f t="shared" si="123"/>
        <v>#N/A</v>
      </c>
      <c r="AU22" s="262" t="e">
        <f t="shared" si="124"/>
        <v>#N/A</v>
      </c>
      <c r="AV22" s="262" t="e">
        <f t="shared" si="25"/>
        <v>#N/A</v>
      </c>
      <c r="AW22" s="262" t="e">
        <f t="shared" si="26"/>
        <v>#N/A</v>
      </c>
      <c r="AX22" s="262" t="e">
        <f t="shared" si="27"/>
        <v>#N/A</v>
      </c>
      <c r="AY22" s="262" t="e">
        <f t="shared" si="28"/>
        <v>#N/A</v>
      </c>
      <c r="AZ22" s="262" t="e">
        <f t="shared" si="125"/>
        <v>#N/A</v>
      </c>
      <c r="BA22" s="262" t="e">
        <f t="shared" si="126"/>
        <v>#N/A</v>
      </c>
      <c r="BB22" s="263" t="e">
        <f t="shared" si="29"/>
        <v>#N/A</v>
      </c>
      <c r="BC22" s="263" t="e">
        <f t="shared" si="30"/>
        <v>#N/A</v>
      </c>
      <c r="BD22" s="263" t="e">
        <f t="shared" si="31"/>
        <v>#N/A</v>
      </c>
      <c r="BE22" s="263" t="e">
        <f t="shared" si="32"/>
        <v>#N/A</v>
      </c>
      <c r="BF22" s="263" t="e">
        <f t="shared" si="127"/>
        <v>#N/A</v>
      </c>
      <c r="BG22" s="263" t="e">
        <f t="shared" si="128"/>
        <v>#N/A</v>
      </c>
      <c r="BH22" s="263" t="e">
        <f t="shared" si="33"/>
        <v>#N/A</v>
      </c>
      <c r="BI22" s="263" t="e">
        <f t="shared" si="34"/>
        <v>#N/A</v>
      </c>
      <c r="BJ22" s="263" t="e">
        <f t="shared" si="35"/>
        <v>#N/A</v>
      </c>
      <c r="BK22" s="263" t="e">
        <f t="shared" si="36"/>
        <v>#N/A</v>
      </c>
      <c r="BL22" s="263" t="e">
        <f t="shared" si="129"/>
        <v>#N/A</v>
      </c>
      <c r="BM22" s="263" t="e">
        <f t="shared" si="130"/>
        <v>#N/A</v>
      </c>
      <c r="BN22" s="264" t="e">
        <f t="shared" si="37"/>
        <v>#N/A</v>
      </c>
      <c r="BO22" s="264" t="e">
        <f t="shared" si="38"/>
        <v>#N/A</v>
      </c>
      <c r="BP22" s="264" t="e">
        <f t="shared" si="39"/>
        <v>#N/A</v>
      </c>
      <c r="BQ22" s="264" t="e">
        <f t="shared" si="40"/>
        <v>#N/A</v>
      </c>
      <c r="BR22" s="264" t="e">
        <f t="shared" si="131"/>
        <v>#N/A</v>
      </c>
      <c r="BS22" s="264" t="e">
        <f t="shared" si="132"/>
        <v>#N/A</v>
      </c>
      <c r="BT22" s="264" t="e">
        <f t="shared" si="41"/>
        <v>#N/A</v>
      </c>
      <c r="BU22" s="264" t="e">
        <f t="shared" si="42"/>
        <v>#N/A</v>
      </c>
      <c r="BV22" s="264" t="e">
        <f t="shared" si="43"/>
        <v>#N/A</v>
      </c>
      <c r="BW22" s="264" t="e">
        <f t="shared" si="44"/>
        <v>#N/A</v>
      </c>
      <c r="BX22" s="264" t="e">
        <f t="shared" si="133"/>
        <v>#N/A</v>
      </c>
      <c r="BY22" s="264" t="e">
        <f t="shared" si="134"/>
        <v>#N/A</v>
      </c>
      <c r="BZ22" s="265" t="e">
        <f t="shared" si="45"/>
        <v>#N/A</v>
      </c>
      <c r="CA22" s="265" t="e">
        <f t="shared" si="46"/>
        <v>#N/A</v>
      </c>
      <c r="CB22" s="265" t="e">
        <f t="shared" si="47"/>
        <v>#N/A</v>
      </c>
      <c r="CC22" s="265" t="e">
        <f t="shared" si="48"/>
        <v>#N/A</v>
      </c>
      <c r="CD22" s="265" t="e">
        <f t="shared" si="135"/>
        <v>#N/A</v>
      </c>
      <c r="CE22" s="265" t="e">
        <f t="shared" si="136"/>
        <v>#N/A</v>
      </c>
      <c r="CF22" s="265" t="e">
        <f t="shared" si="49"/>
        <v>#N/A</v>
      </c>
      <c r="CG22" s="265" t="e">
        <f t="shared" si="50"/>
        <v>#N/A</v>
      </c>
      <c r="CH22" s="265" t="e">
        <f t="shared" si="51"/>
        <v>#N/A</v>
      </c>
      <c r="CI22" s="265" t="e">
        <f t="shared" si="52"/>
        <v>#N/A</v>
      </c>
      <c r="CJ22" s="265" t="e">
        <f t="shared" si="137"/>
        <v>#N/A</v>
      </c>
      <c r="CK22" s="265" t="e">
        <f t="shared" si="138"/>
        <v>#N/A</v>
      </c>
      <c r="CL22" s="266" t="e">
        <f t="shared" si="53"/>
        <v>#N/A</v>
      </c>
      <c r="CM22" s="266" t="e">
        <f t="shared" si="54"/>
        <v>#N/A</v>
      </c>
      <c r="CN22" s="266" t="e">
        <f t="shared" si="55"/>
        <v>#N/A</v>
      </c>
      <c r="CO22" s="266" t="e">
        <f t="shared" si="56"/>
        <v>#N/A</v>
      </c>
      <c r="CP22" s="266" t="e">
        <f t="shared" si="139"/>
        <v>#N/A</v>
      </c>
      <c r="CQ22" s="266" t="e">
        <f t="shared" si="140"/>
        <v>#N/A</v>
      </c>
      <c r="CR22" s="266" t="e">
        <f t="shared" si="57"/>
        <v>#N/A</v>
      </c>
      <c r="CS22" s="266" t="e">
        <f t="shared" si="58"/>
        <v>#N/A</v>
      </c>
      <c r="CT22" s="266" t="e">
        <f t="shared" si="59"/>
        <v>#N/A</v>
      </c>
      <c r="CU22" s="266" t="e">
        <f t="shared" si="60"/>
        <v>#N/A</v>
      </c>
      <c r="CV22" s="266" t="e">
        <f t="shared" si="141"/>
        <v>#N/A</v>
      </c>
      <c r="CW22" s="266" t="e">
        <f t="shared" si="142"/>
        <v>#N/A</v>
      </c>
      <c r="CX22" s="267" t="e">
        <f t="shared" si="61"/>
        <v>#N/A</v>
      </c>
      <c r="CY22" s="267" t="e">
        <f t="shared" si="62"/>
        <v>#N/A</v>
      </c>
      <c r="CZ22" s="267" t="e">
        <f t="shared" si="63"/>
        <v>#N/A</v>
      </c>
      <c r="DA22" s="267" t="e">
        <f t="shared" si="64"/>
        <v>#N/A</v>
      </c>
      <c r="DB22" s="267" t="e">
        <f t="shared" si="143"/>
        <v>#N/A</v>
      </c>
      <c r="DC22" s="267" t="e">
        <f t="shared" si="144"/>
        <v>#N/A</v>
      </c>
      <c r="DD22" s="267" t="e">
        <f t="shared" si="65"/>
        <v>#N/A</v>
      </c>
      <c r="DE22" s="267" t="e">
        <f t="shared" si="66"/>
        <v>#N/A</v>
      </c>
      <c r="DF22" s="267" t="e">
        <f t="shared" si="67"/>
        <v>#N/A</v>
      </c>
      <c r="DG22" s="267" t="e">
        <f t="shared" si="68"/>
        <v>#N/A</v>
      </c>
      <c r="DH22" s="267" t="e">
        <f t="shared" si="145"/>
        <v>#N/A</v>
      </c>
      <c r="DI22" s="267" t="e">
        <f t="shared" si="146"/>
        <v>#N/A</v>
      </c>
      <c r="DJ22" s="268" t="e">
        <f t="shared" si="69"/>
        <v>#N/A</v>
      </c>
      <c r="DK22" s="268" t="e">
        <f t="shared" si="70"/>
        <v>#N/A</v>
      </c>
      <c r="DL22" s="268" t="e">
        <f t="shared" si="71"/>
        <v>#N/A</v>
      </c>
      <c r="DM22" s="268" t="e">
        <f t="shared" si="72"/>
        <v>#N/A</v>
      </c>
      <c r="DN22" s="268" t="e">
        <f t="shared" si="147"/>
        <v>#N/A</v>
      </c>
      <c r="DO22" s="268" t="e">
        <f t="shared" si="148"/>
        <v>#N/A</v>
      </c>
      <c r="DP22" s="268" t="e">
        <f t="shared" si="73"/>
        <v>#N/A</v>
      </c>
      <c r="DQ22" s="268" t="e">
        <f t="shared" si="74"/>
        <v>#N/A</v>
      </c>
      <c r="DR22" s="268" t="e">
        <f t="shared" si="75"/>
        <v>#N/A</v>
      </c>
      <c r="DS22" s="268" t="e">
        <f t="shared" si="76"/>
        <v>#N/A</v>
      </c>
      <c r="DT22" s="268" t="e">
        <f t="shared" si="149"/>
        <v>#N/A</v>
      </c>
      <c r="DU22" s="268" t="e">
        <f t="shared" si="150"/>
        <v>#N/A</v>
      </c>
      <c r="DV22" s="269" t="e">
        <f t="shared" si="77"/>
        <v>#N/A</v>
      </c>
      <c r="DW22" s="269" t="e">
        <f t="shared" si="78"/>
        <v>#N/A</v>
      </c>
      <c r="DX22" s="269" t="e">
        <f t="shared" si="79"/>
        <v>#N/A</v>
      </c>
      <c r="DY22" s="269" t="e">
        <f t="shared" si="80"/>
        <v>#N/A</v>
      </c>
      <c r="DZ22" s="269" t="e">
        <f t="shared" si="151"/>
        <v>#N/A</v>
      </c>
      <c r="EA22" s="269" t="e">
        <f t="shared" si="152"/>
        <v>#N/A</v>
      </c>
      <c r="EB22" s="269" t="e">
        <f t="shared" si="81"/>
        <v>#N/A</v>
      </c>
      <c r="EC22" s="269" t="e">
        <f t="shared" si="82"/>
        <v>#N/A</v>
      </c>
      <c r="ED22" s="269" t="e">
        <f t="shared" si="83"/>
        <v>#N/A</v>
      </c>
      <c r="EE22" s="269" t="e">
        <f t="shared" si="84"/>
        <v>#N/A</v>
      </c>
      <c r="EF22" s="269" t="e">
        <f t="shared" si="153"/>
        <v>#N/A</v>
      </c>
      <c r="EG22" s="269" t="e">
        <f t="shared" si="154"/>
        <v>#N/A</v>
      </c>
      <c r="EH22" s="270" t="e">
        <f t="shared" si="85"/>
        <v>#N/A</v>
      </c>
      <c r="EI22" s="270" t="e">
        <f t="shared" si="86"/>
        <v>#N/A</v>
      </c>
      <c r="EJ22" s="270" t="e">
        <f t="shared" si="87"/>
        <v>#N/A</v>
      </c>
      <c r="EK22" s="270" t="e">
        <f t="shared" si="88"/>
        <v>#N/A</v>
      </c>
      <c r="EL22" s="270" t="e">
        <f t="shared" si="155"/>
        <v>#N/A</v>
      </c>
      <c r="EM22" s="270" t="e">
        <f t="shared" si="156"/>
        <v>#N/A</v>
      </c>
      <c r="EN22" s="270" t="e">
        <f t="shared" si="89"/>
        <v>#N/A</v>
      </c>
      <c r="EO22" s="270" t="e">
        <f t="shared" si="90"/>
        <v>#N/A</v>
      </c>
      <c r="EP22" s="270" t="e">
        <f t="shared" si="91"/>
        <v>#N/A</v>
      </c>
      <c r="EQ22" s="270" t="e">
        <f t="shared" si="92"/>
        <v>#N/A</v>
      </c>
      <c r="ER22" s="270" t="e">
        <f t="shared" si="157"/>
        <v>#N/A</v>
      </c>
      <c r="ES22" s="270" t="e">
        <f t="shared" si="158"/>
        <v>#N/A</v>
      </c>
      <c r="ET22" s="345"/>
    </row>
    <row r="23" spans="1:150">
      <c r="A23" s="257">
        <v>14</v>
      </c>
      <c r="B23" s="271"/>
      <c r="C23" s="259"/>
      <c r="D23" s="259"/>
      <c r="E23" s="207" t="e">
        <f>IF(D23="Cyprus",VLOOKUP(C23,CODES!$C$5:$D$82,2,FALSE),(VLOOKUP(D23,CODES!$C$5:$D$82,2,FALSE)))</f>
        <v>#N/A</v>
      </c>
      <c r="F23" s="260"/>
      <c r="G23" s="275"/>
      <c r="H23" s="190">
        <f t="shared" si="0"/>
        <v>0</v>
      </c>
      <c r="I23" s="190">
        <f t="shared" si="1"/>
        <v>0</v>
      </c>
      <c r="J23" s="191">
        <f t="shared" si="2"/>
        <v>0</v>
      </c>
      <c r="K23" s="191">
        <f t="shared" si="3"/>
        <v>0</v>
      </c>
      <c r="L23" s="192">
        <f t="shared" si="4"/>
        <v>0</v>
      </c>
      <c r="M23" s="192">
        <f t="shared" si="5"/>
        <v>0</v>
      </c>
      <c r="N23" s="192">
        <f t="shared" si="6"/>
        <v>0</v>
      </c>
      <c r="O23" s="192">
        <f t="shared" si="7"/>
        <v>0</v>
      </c>
      <c r="P23" s="193"/>
      <c r="Q23" s="193"/>
      <c r="R23" s="194">
        <f t="shared" si="93"/>
        <v>0</v>
      </c>
      <c r="S23" s="194">
        <f t="shared" si="94"/>
        <v>0</v>
      </c>
      <c r="T23" s="194" t="e">
        <f>VLOOKUP(F23,CODES!$C$87:$D$92,2,FALSE)</f>
        <v>#N/A</v>
      </c>
      <c r="U23" s="194">
        <f t="shared" si="95"/>
        <v>0</v>
      </c>
      <c r="V23" s="201" t="e">
        <f t="shared" si="96"/>
        <v>#N/A</v>
      </c>
      <c r="W23" s="202">
        <f t="shared" si="97"/>
        <v>0</v>
      </c>
      <c r="X23" s="202">
        <f t="shared" si="8"/>
        <v>0</v>
      </c>
      <c r="Y23" s="202" t="e">
        <f t="shared" si="98"/>
        <v>#N/A</v>
      </c>
      <c r="Z23" s="202">
        <f t="shared" si="9"/>
        <v>0</v>
      </c>
      <c r="AA23" s="202">
        <f t="shared" si="10"/>
        <v>0</v>
      </c>
      <c r="AB23" s="202">
        <f t="shared" si="11"/>
        <v>0</v>
      </c>
      <c r="AC23" s="202">
        <f t="shared" si="12"/>
        <v>0</v>
      </c>
      <c r="AD23" s="261" t="e">
        <f t="shared" si="13"/>
        <v>#N/A</v>
      </c>
      <c r="AE23" s="261" t="e">
        <f t="shared" si="14"/>
        <v>#N/A</v>
      </c>
      <c r="AF23" s="261" t="e">
        <f t="shared" si="15"/>
        <v>#N/A</v>
      </c>
      <c r="AG23" s="261" t="e">
        <f t="shared" si="16"/>
        <v>#N/A</v>
      </c>
      <c r="AH23" s="261" t="e">
        <f t="shared" si="119"/>
        <v>#N/A</v>
      </c>
      <c r="AI23" s="261" t="e">
        <f t="shared" si="120"/>
        <v>#N/A</v>
      </c>
      <c r="AJ23" s="261" t="e">
        <f t="shared" si="17"/>
        <v>#N/A</v>
      </c>
      <c r="AK23" s="261" t="e">
        <f t="shared" si="18"/>
        <v>#N/A</v>
      </c>
      <c r="AL23" s="261" t="e">
        <f t="shared" si="19"/>
        <v>#N/A</v>
      </c>
      <c r="AM23" s="261" t="e">
        <f t="shared" si="20"/>
        <v>#N/A</v>
      </c>
      <c r="AN23" s="261" t="e">
        <f t="shared" si="121"/>
        <v>#N/A</v>
      </c>
      <c r="AO23" s="261" t="e">
        <f t="shared" si="122"/>
        <v>#N/A</v>
      </c>
      <c r="AP23" s="262" t="e">
        <f t="shared" si="21"/>
        <v>#N/A</v>
      </c>
      <c r="AQ23" s="262" t="e">
        <f t="shared" si="22"/>
        <v>#N/A</v>
      </c>
      <c r="AR23" s="262" t="e">
        <f t="shared" si="23"/>
        <v>#N/A</v>
      </c>
      <c r="AS23" s="262" t="e">
        <f t="shared" si="24"/>
        <v>#N/A</v>
      </c>
      <c r="AT23" s="262" t="e">
        <f t="shared" si="123"/>
        <v>#N/A</v>
      </c>
      <c r="AU23" s="262" t="e">
        <f t="shared" si="124"/>
        <v>#N/A</v>
      </c>
      <c r="AV23" s="262" t="e">
        <f t="shared" si="25"/>
        <v>#N/A</v>
      </c>
      <c r="AW23" s="262" t="e">
        <f t="shared" si="26"/>
        <v>#N/A</v>
      </c>
      <c r="AX23" s="262" t="e">
        <f t="shared" si="27"/>
        <v>#N/A</v>
      </c>
      <c r="AY23" s="262" t="e">
        <f t="shared" si="28"/>
        <v>#N/A</v>
      </c>
      <c r="AZ23" s="262" t="e">
        <f t="shared" si="125"/>
        <v>#N/A</v>
      </c>
      <c r="BA23" s="262" t="e">
        <f t="shared" si="126"/>
        <v>#N/A</v>
      </c>
      <c r="BB23" s="263" t="e">
        <f t="shared" si="29"/>
        <v>#N/A</v>
      </c>
      <c r="BC23" s="263" t="e">
        <f t="shared" si="30"/>
        <v>#N/A</v>
      </c>
      <c r="BD23" s="263" t="e">
        <f t="shared" si="31"/>
        <v>#N/A</v>
      </c>
      <c r="BE23" s="263" t="e">
        <f t="shared" si="32"/>
        <v>#N/A</v>
      </c>
      <c r="BF23" s="263" t="e">
        <f t="shared" si="127"/>
        <v>#N/A</v>
      </c>
      <c r="BG23" s="263" t="e">
        <f t="shared" si="128"/>
        <v>#N/A</v>
      </c>
      <c r="BH23" s="263" t="e">
        <f t="shared" si="33"/>
        <v>#N/A</v>
      </c>
      <c r="BI23" s="263" t="e">
        <f t="shared" si="34"/>
        <v>#N/A</v>
      </c>
      <c r="BJ23" s="263" t="e">
        <f t="shared" si="35"/>
        <v>#N/A</v>
      </c>
      <c r="BK23" s="263" t="e">
        <f t="shared" si="36"/>
        <v>#N/A</v>
      </c>
      <c r="BL23" s="263" t="e">
        <f t="shared" si="129"/>
        <v>#N/A</v>
      </c>
      <c r="BM23" s="263" t="e">
        <f t="shared" si="130"/>
        <v>#N/A</v>
      </c>
      <c r="BN23" s="264" t="e">
        <f t="shared" si="37"/>
        <v>#N/A</v>
      </c>
      <c r="BO23" s="264" t="e">
        <f t="shared" si="38"/>
        <v>#N/A</v>
      </c>
      <c r="BP23" s="264" t="e">
        <f t="shared" si="39"/>
        <v>#N/A</v>
      </c>
      <c r="BQ23" s="264" t="e">
        <f t="shared" si="40"/>
        <v>#N/A</v>
      </c>
      <c r="BR23" s="264" t="e">
        <f t="shared" si="131"/>
        <v>#N/A</v>
      </c>
      <c r="BS23" s="264" t="e">
        <f t="shared" si="132"/>
        <v>#N/A</v>
      </c>
      <c r="BT23" s="264" t="e">
        <f t="shared" si="41"/>
        <v>#N/A</v>
      </c>
      <c r="BU23" s="264" t="e">
        <f t="shared" si="42"/>
        <v>#N/A</v>
      </c>
      <c r="BV23" s="264" t="e">
        <f t="shared" si="43"/>
        <v>#N/A</v>
      </c>
      <c r="BW23" s="264" t="e">
        <f t="shared" si="44"/>
        <v>#N/A</v>
      </c>
      <c r="BX23" s="264" t="e">
        <f t="shared" si="133"/>
        <v>#N/A</v>
      </c>
      <c r="BY23" s="264" t="e">
        <f t="shared" si="134"/>
        <v>#N/A</v>
      </c>
      <c r="BZ23" s="265" t="e">
        <f t="shared" si="45"/>
        <v>#N/A</v>
      </c>
      <c r="CA23" s="265" t="e">
        <f t="shared" si="46"/>
        <v>#N/A</v>
      </c>
      <c r="CB23" s="265" t="e">
        <f t="shared" si="47"/>
        <v>#N/A</v>
      </c>
      <c r="CC23" s="265" t="e">
        <f t="shared" si="48"/>
        <v>#N/A</v>
      </c>
      <c r="CD23" s="265" t="e">
        <f t="shared" si="135"/>
        <v>#N/A</v>
      </c>
      <c r="CE23" s="265" t="e">
        <f t="shared" si="136"/>
        <v>#N/A</v>
      </c>
      <c r="CF23" s="265" t="e">
        <f t="shared" si="49"/>
        <v>#N/A</v>
      </c>
      <c r="CG23" s="265" t="e">
        <f t="shared" si="50"/>
        <v>#N/A</v>
      </c>
      <c r="CH23" s="265" t="e">
        <f t="shared" si="51"/>
        <v>#N/A</v>
      </c>
      <c r="CI23" s="265" t="e">
        <f t="shared" si="52"/>
        <v>#N/A</v>
      </c>
      <c r="CJ23" s="265" t="e">
        <f t="shared" si="137"/>
        <v>#N/A</v>
      </c>
      <c r="CK23" s="265" t="e">
        <f t="shared" si="138"/>
        <v>#N/A</v>
      </c>
      <c r="CL23" s="266" t="e">
        <f t="shared" si="53"/>
        <v>#N/A</v>
      </c>
      <c r="CM23" s="266" t="e">
        <f t="shared" si="54"/>
        <v>#N/A</v>
      </c>
      <c r="CN23" s="266" t="e">
        <f t="shared" si="55"/>
        <v>#N/A</v>
      </c>
      <c r="CO23" s="266" t="e">
        <f t="shared" si="56"/>
        <v>#N/A</v>
      </c>
      <c r="CP23" s="266" t="e">
        <f t="shared" si="139"/>
        <v>#N/A</v>
      </c>
      <c r="CQ23" s="266" t="e">
        <f t="shared" si="140"/>
        <v>#N/A</v>
      </c>
      <c r="CR23" s="266" t="e">
        <f t="shared" si="57"/>
        <v>#N/A</v>
      </c>
      <c r="CS23" s="266" t="e">
        <f t="shared" si="58"/>
        <v>#N/A</v>
      </c>
      <c r="CT23" s="266" t="e">
        <f t="shared" si="59"/>
        <v>#N/A</v>
      </c>
      <c r="CU23" s="266" t="e">
        <f t="shared" si="60"/>
        <v>#N/A</v>
      </c>
      <c r="CV23" s="266" t="e">
        <f t="shared" si="141"/>
        <v>#N/A</v>
      </c>
      <c r="CW23" s="266" t="e">
        <f t="shared" si="142"/>
        <v>#N/A</v>
      </c>
      <c r="CX23" s="267" t="e">
        <f t="shared" si="61"/>
        <v>#N/A</v>
      </c>
      <c r="CY23" s="267" t="e">
        <f t="shared" si="62"/>
        <v>#N/A</v>
      </c>
      <c r="CZ23" s="267" t="e">
        <f t="shared" si="63"/>
        <v>#N/A</v>
      </c>
      <c r="DA23" s="267" t="e">
        <f t="shared" si="64"/>
        <v>#N/A</v>
      </c>
      <c r="DB23" s="267" t="e">
        <f t="shared" si="143"/>
        <v>#N/A</v>
      </c>
      <c r="DC23" s="267" t="e">
        <f t="shared" si="144"/>
        <v>#N/A</v>
      </c>
      <c r="DD23" s="267" t="e">
        <f t="shared" si="65"/>
        <v>#N/A</v>
      </c>
      <c r="DE23" s="267" t="e">
        <f t="shared" si="66"/>
        <v>#N/A</v>
      </c>
      <c r="DF23" s="267" t="e">
        <f t="shared" si="67"/>
        <v>#N/A</v>
      </c>
      <c r="DG23" s="267" t="e">
        <f t="shared" si="68"/>
        <v>#N/A</v>
      </c>
      <c r="DH23" s="267" t="e">
        <f t="shared" si="145"/>
        <v>#N/A</v>
      </c>
      <c r="DI23" s="267" t="e">
        <f t="shared" si="146"/>
        <v>#N/A</v>
      </c>
      <c r="DJ23" s="268" t="e">
        <f t="shared" si="69"/>
        <v>#N/A</v>
      </c>
      <c r="DK23" s="268" t="e">
        <f t="shared" si="70"/>
        <v>#N/A</v>
      </c>
      <c r="DL23" s="268" t="e">
        <f t="shared" si="71"/>
        <v>#N/A</v>
      </c>
      <c r="DM23" s="268" t="e">
        <f t="shared" si="72"/>
        <v>#N/A</v>
      </c>
      <c r="DN23" s="268" t="e">
        <f t="shared" si="147"/>
        <v>#N/A</v>
      </c>
      <c r="DO23" s="268" t="e">
        <f t="shared" si="148"/>
        <v>#N/A</v>
      </c>
      <c r="DP23" s="268" t="e">
        <f t="shared" si="73"/>
        <v>#N/A</v>
      </c>
      <c r="DQ23" s="268" t="e">
        <f t="shared" si="74"/>
        <v>#N/A</v>
      </c>
      <c r="DR23" s="268" t="e">
        <f t="shared" si="75"/>
        <v>#N/A</v>
      </c>
      <c r="DS23" s="268" t="e">
        <f t="shared" si="76"/>
        <v>#N/A</v>
      </c>
      <c r="DT23" s="268" t="e">
        <f t="shared" si="149"/>
        <v>#N/A</v>
      </c>
      <c r="DU23" s="268" t="e">
        <f t="shared" si="150"/>
        <v>#N/A</v>
      </c>
      <c r="DV23" s="269" t="e">
        <f t="shared" si="77"/>
        <v>#N/A</v>
      </c>
      <c r="DW23" s="269" t="e">
        <f t="shared" si="78"/>
        <v>#N/A</v>
      </c>
      <c r="DX23" s="269" t="e">
        <f t="shared" si="79"/>
        <v>#N/A</v>
      </c>
      <c r="DY23" s="269" t="e">
        <f t="shared" si="80"/>
        <v>#N/A</v>
      </c>
      <c r="DZ23" s="269" t="e">
        <f t="shared" si="151"/>
        <v>#N/A</v>
      </c>
      <c r="EA23" s="269" t="e">
        <f t="shared" si="152"/>
        <v>#N/A</v>
      </c>
      <c r="EB23" s="269" t="e">
        <f t="shared" si="81"/>
        <v>#N/A</v>
      </c>
      <c r="EC23" s="269" t="e">
        <f t="shared" si="82"/>
        <v>#N/A</v>
      </c>
      <c r="ED23" s="269" t="e">
        <f t="shared" si="83"/>
        <v>#N/A</v>
      </c>
      <c r="EE23" s="269" t="e">
        <f t="shared" si="84"/>
        <v>#N/A</v>
      </c>
      <c r="EF23" s="269" t="e">
        <f t="shared" si="153"/>
        <v>#N/A</v>
      </c>
      <c r="EG23" s="269" t="e">
        <f t="shared" si="154"/>
        <v>#N/A</v>
      </c>
      <c r="EH23" s="270" t="e">
        <f t="shared" si="85"/>
        <v>#N/A</v>
      </c>
      <c r="EI23" s="270" t="e">
        <f t="shared" si="86"/>
        <v>#N/A</v>
      </c>
      <c r="EJ23" s="270" t="e">
        <f t="shared" si="87"/>
        <v>#N/A</v>
      </c>
      <c r="EK23" s="270" t="e">
        <f t="shared" si="88"/>
        <v>#N/A</v>
      </c>
      <c r="EL23" s="270" t="e">
        <f t="shared" si="155"/>
        <v>#N/A</v>
      </c>
      <c r="EM23" s="270" t="e">
        <f t="shared" si="156"/>
        <v>#N/A</v>
      </c>
      <c r="EN23" s="270" t="e">
        <f t="shared" si="89"/>
        <v>#N/A</v>
      </c>
      <c r="EO23" s="270" t="e">
        <f t="shared" si="90"/>
        <v>#N/A</v>
      </c>
      <c r="EP23" s="270" t="e">
        <f t="shared" si="91"/>
        <v>#N/A</v>
      </c>
      <c r="EQ23" s="270" t="e">
        <f t="shared" si="92"/>
        <v>#N/A</v>
      </c>
      <c r="ER23" s="270" t="e">
        <f t="shared" si="157"/>
        <v>#N/A</v>
      </c>
      <c r="ES23" s="270" t="e">
        <f t="shared" si="158"/>
        <v>#N/A</v>
      </c>
      <c r="ET23" s="345"/>
    </row>
    <row r="24" spans="1:150">
      <c r="A24" s="257">
        <v>15</v>
      </c>
      <c r="B24" s="271"/>
      <c r="C24" s="259"/>
      <c r="D24" s="259"/>
      <c r="E24" s="207" t="e">
        <f>IF(D24="Cyprus",VLOOKUP(C24,CODES!$C$5:$D$82,2,FALSE),(VLOOKUP(D24,CODES!$C$5:$D$82,2,FALSE)))</f>
        <v>#N/A</v>
      </c>
      <c r="F24" s="260"/>
      <c r="G24" s="275"/>
      <c r="H24" s="190">
        <f t="shared" si="0"/>
        <v>0</v>
      </c>
      <c r="I24" s="190">
        <f t="shared" si="1"/>
        <v>0</v>
      </c>
      <c r="J24" s="191">
        <f t="shared" si="2"/>
        <v>0</v>
      </c>
      <c r="K24" s="191">
        <f t="shared" si="3"/>
        <v>0</v>
      </c>
      <c r="L24" s="192">
        <f t="shared" si="4"/>
        <v>0</v>
      </c>
      <c r="M24" s="192">
        <f t="shared" si="5"/>
        <v>0</v>
      </c>
      <c r="N24" s="192">
        <f t="shared" si="6"/>
        <v>0</v>
      </c>
      <c r="O24" s="192">
        <f t="shared" si="7"/>
        <v>0</v>
      </c>
      <c r="P24" s="193"/>
      <c r="Q24" s="193"/>
      <c r="R24" s="194">
        <f t="shared" si="93"/>
        <v>0</v>
      </c>
      <c r="S24" s="194">
        <f t="shared" si="94"/>
        <v>0</v>
      </c>
      <c r="T24" s="194" t="e">
        <f>VLOOKUP(F24,CODES!$C$87:$D$92,2,FALSE)</f>
        <v>#N/A</v>
      </c>
      <c r="U24" s="194">
        <f t="shared" si="95"/>
        <v>0</v>
      </c>
      <c r="V24" s="201" t="e">
        <f t="shared" si="96"/>
        <v>#N/A</v>
      </c>
      <c r="W24" s="202">
        <f t="shared" si="97"/>
        <v>0</v>
      </c>
      <c r="X24" s="202">
        <f t="shared" si="8"/>
        <v>0</v>
      </c>
      <c r="Y24" s="202" t="e">
        <f t="shared" si="98"/>
        <v>#N/A</v>
      </c>
      <c r="Z24" s="202">
        <f t="shared" si="9"/>
        <v>0</v>
      </c>
      <c r="AA24" s="202">
        <f t="shared" si="10"/>
        <v>0</v>
      </c>
      <c r="AB24" s="202">
        <f t="shared" si="11"/>
        <v>0</v>
      </c>
      <c r="AC24" s="202">
        <f t="shared" si="12"/>
        <v>0</v>
      </c>
      <c r="AD24" s="261" t="e">
        <f t="shared" si="13"/>
        <v>#N/A</v>
      </c>
      <c r="AE24" s="261" t="e">
        <f t="shared" si="14"/>
        <v>#N/A</v>
      </c>
      <c r="AF24" s="261" t="e">
        <f t="shared" si="15"/>
        <v>#N/A</v>
      </c>
      <c r="AG24" s="261" t="e">
        <f t="shared" si="16"/>
        <v>#N/A</v>
      </c>
      <c r="AH24" s="261" t="e">
        <f t="shared" si="119"/>
        <v>#N/A</v>
      </c>
      <c r="AI24" s="261" t="e">
        <f t="shared" si="120"/>
        <v>#N/A</v>
      </c>
      <c r="AJ24" s="261" t="e">
        <f t="shared" si="17"/>
        <v>#N/A</v>
      </c>
      <c r="AK24" s="261" t="e">
        <f t="shared" si="18"/>
        <v>#N/A</v>
      </c>
      <c r="AL24" s="261" t="e">
        <f t="shared" si="19"/>
        <v>#N/A</v>
      </c>
      <c r="AM24" s="261" t="e">
        <f t="shared" si="20"/>
        <v>#N/A</v>
      </c>
      <c r="AN24" s="261" t="e">
        <f t="shared" si="121"/>
        <v>#N/A</v>
      </c>
      <c r="AO24" s="261" t="e">
        <f t="shared" si="122"/>
        <v>#N/A</v>
      </c>
      <c r="AP24" s="262" t="e">
        <f t="shared" si="21"/>
        <v>#N/A</v>
      </c>
      <c r="AQ24" s="262" t="e">
        <f t="shared" si="22"/>
        <v>#N/A</v>
      </c>
      <c r="AR24" s="262" t="e">
        <f t="shared" si="23"/>
        <v>#N/A</v>
      </c>
      <c r="AS24" s="262" t="e">
        <f t="shared" si="24"/>
        <v>#N/A</v>
      </c>
      <c r="AT24" s="262" t="e">
        <f t="shared" si="123"/>
        <v>#N/A</v>
      </c>
      <c r="AU24" s="262" t="e">
        <f t="shared" si="124"/>
        <v>#N/A</v>
      </c>
      <c r="AV24" s="262" t="e">
        <f t="shared" si="25"/>
        <v>#N/A</v>
      </c>
      <c r="AW24" s="262" t="e">
        <f t="shared" si="26"/>
        <v>#N/A</v>
      </c>
      <c r="AX24" s="262" t="e">
        <f t="shared" si="27"/>
        <v>#N/A</v>
      </c>
      <c r="AY24" s="262" t="e">
        <f t="shared" si="28"/>
        <v>#N/A</v>
      </c>
      <c r="AZ24" s="262" t="e">
        <f t="shared" si="125"/>
        <v>#N/A</v>
      </c>
      <c r="BA24" s="262" t="e">
        <f t="shared" si="126"/>
        <v>#N/A</v>
      </c>
      <c r="BB24" s="263" t="e">
        <f t="shared" si="29"/>
        <v>#N/A</v>
      </c>
      <c r="BC24" s="263" t="e">
        <f t="shared" si="30"/>
        <v>#N/A</v>
      </c>
      <c r="BD24" s="263" t="e">
        <f t="shared" si="31"/>
        <v>#N/A</v>
      </c>
      <c r="BE24" s="263" t="e">
        <f t="shared" si="32"/>
        <v>#N/A</v>
      </c>
      <c r="BF24" s="263" t="e">
        <f t="shared" si="127"/>
        <v>#N/A</v>
      </c>
      <c r="BG24" s="263" t="e">
        <f t="shared" si="128"/>
        <v>#N/A</v>
      </c>
      <c r="BH24" s="263" t="e">
        <f t="shared" si="33"/>
        <v>#N/A</v>
      </c>
      <c r="BI24" s="263" t="e">
        <f t="shared" si="34"/>
        <v>#N/A</v>
      </c>
      <c r="BJ24" s="263" t="e">
        <f t="shared" si="35"/>
        <v>#N/A</v>
      </c>
      <c r="BK24" s="263" t="e">
        <f t="shared" si="36"/>
        <v>#N/A</v>
      </c>
      <c r="BL24" s="263" t="e">
        <f t="shared" si="129"/>
        <v>#N/A</v>
      </c>
      <c r="BM24" s="263" t="e">
        <f t="shared" si="130"/>
        <v>#N/A</v>
      </c>
      <c r="BN24" s="264" t="e">
        <f t="shared" si="37"/>
        <v>#N/A</v>
      </c>
      <c r="BO24" s="264" t="e">
        <f t="shared" si="38"/>
        <v>#N/A</v>
      </c>
      <c r="BP24" s="264" t="e">
        <f t="shared" si="39"/>
        <v>#N/A</v>
      </c>
      <c r="BQ24" s="264" t="e">
        <f t="shared" si="40"/>
        <v>#N/A</v>
      </c>
      <c r="BR24" s="264" t="e">
        <f t="shared" si="131"/>
        <v>#N/A</v>
      </c>
      <c r="BS24" s="264" t="e">
        <f t="shared" si="132"/>
        <v>#N/A</v>
      </c>
      <c r="BT24" s="264" t="e">
        <f t="shared" si="41"/>
        <v>#N/A</v>
      </c>
      <c r="BU24" s="264" t="e">
        <f t="shared" si="42"/>
        <v>#N/A</v>
      </c>
      <c r="BV24" s="264" t="e">
        <f t="shared" si="43"/>
        <v>#N/A</v>
      </c>
      <c r="BW24" s="264" t="e">
        <f t="shared" si="44"/>
        <v>#N/A</v>
      </c>
      <c r="BX24" s="264" t="e">
        <f t="shared" si="133"/>
        <v>#N/A</v>
      </c>
      <c r="BY24" s="264" t="e">
        <f t="shared" si="134"/>
        <v>#N/A</v>
      </c>
      <c r="BZ24" s="265" t="e">
        <f t="shared" si="45"/>
        <v>#N/A</v>
      </c>
      <c r="CA24" s="265" t="e">
        <f t="shared" si="46"/>
        <v>#N/A</v>
      </c>
      <c r="CB24" s="265" t="e">
        <f t="shared" si="47"/>
        <v>#N/A</v>
      </c>
      <c r="CC24" s="265" t="e">
        <f t="shared" si="48"/>
        <v>#N/A</v>
      </c>
      <c r="CD24" s="265" t="e">
        <f t="shared" si="135"/>
        <v>#N/A</v>
      </c>
      <c r="CE24" s="265" t="e">
        <f t="shared" si="136"/>
        <v>#N/A</v>
      </c>
      <c r="CF24" s="265" t="e">
        <f t="shared" si="49"/>
        <v>#N/A</v>
      </c>
      <c r="CG24" s="265" t="e">
        <f t="shared" si="50"/>
        <v>#N/A</v>
      </c>
      <c r="CH24" s="265" t="e">
        <f t="shared" si="51"/>
        <v>#N/A</v>
      </c>
      <c r="CI24" s="265" t="e">
        <f t="shared" si="52"/>
        <v>#N/A</v>
      </c>
      <c r="CJ24" s="265" t="e">
        <f t="shared" si="137"/>
        <v>#N/A</v>
      </c>
      <c r="CK24" s="265" t="e">
        <f t="shared" si="138"/>
        <v>#N/A</v>
      </c>
      <c r="CL24" s="266" t="e">
        <f t="shared" si="53"/>
        <v>#N/A</v>
      </c>
      <c r="CM24" s="266" t="e">
        <f t="shared" si="54"/>
        <v>#N/A</v>
      </c>
      <c r="CN24" s="266" t="e">
        <f t="shared" si="55"/>
        <v>#N/A</v>
      </c>
      <c r="CO24" s="266" t="e">
        <f t="shared" si="56"/>
        <v>#N/A</v>
      </c>
      <c r="CP24" s="266" t="e">
        <f t="shared" si="139"/>
        <v>#N/A</v>
      </c>
      <c r="CQ24" s="266" t="e">
        <f t="shared" si="140"/>
        <v>#N/A</v>
      </c>
      <c r="CR24" s="266" t="e">
        <f t="shared" si="57"/>
        <v>#N/A</v>
      </c>
      <c r="CS24" s="266" t="e">
        <f t="shared" si="58"/>
        <v>#N/A</v>
      </c>
      <c r="CT24" s="266" t="e">
        <f t="shared" si="59"/>
        <v>#N/A</v>
      </c>
      <c r="CU24" s="266" t="e">
        <f t="shared" si="60"/>
        <v>#N/A</v>
      </c>
      <c r="CV24" s="266" t="e">
        <f t="shared" si="141"/>
        <v>#N/A</v>
      </c>
      <c r="CW24" s="266" t="e">
        <f t="shared" si="142"/>
        <v>#N/A</v>
      </c>
      <c r="CX24" s="267" t="e">
        <f t="shared" si="61"/>
        <v>#N/A</v>
      </c>
      <c r="CY24" s="267" t="e">
        <f t="shared" si="62"/>
        <v>#N/A</v>
      </c>
      <c r="CZ24" s="267" t="e">
        <f t="shared" si="63"/>
        <v>#N/A</v>
      </c>
      <c r="DA24" s="267" t="e">
        <f t="shared" si="64"/>
        <v>#N/A</v>
      </c>
      <c r="DB24" s="267" t="e">
        <f t="shared" si="143"/>
        <v>#N/A</v>
      </c>
      <c r="DC24" s="267" t="e">
        <f t="shared" si="144"/>
        <v>#N/A</v>
      </c>
      <c r="DD24" s="267" t="e">
        <f t="shared" si="65"/>
        <v>#N/A</v>
      </c>
      <c r="DE24" s="267" t="e">
        <f t="shared" si="66"/>
        <v>#N/A</v>
      </c>
      <c r="DF24" s="267" t="e">
        <f t="shared" si="67"/>
        <v>#N/A</v>
      </c>
      <c r="DG24" s="267" t="e">
        <f t="shared" si="68"/>
        <v>#N/A</v>
      </c>
      <c r="DH24" s="267" t="e">
        <f t="shared" si="145"/>
        <v>#N/A</v>
      </c>
      <c r="DI24" s="267" t="e">
        <f t="shared" si="146"/>
        <v>#N/A</v>
      </c>
      <c r="DJ24" s="268" t="e">
        <f t="shared" si="69"/>
        <v>#N/A</v>
      </c>
      <c r="DK24" s="268" t="e">
        <f t="shared" si="70"/>
        <v>#N/A</v>
      </c>
      <c r="DL24" s="268" t="e">
        <f t="shared" si="71"/>
        <v>#N/A</v>
      </c>
      <c r="DM24" s="268" t="e">
        <f t="shared" si="72"/>
        <v>#N/A</v>
      </c>
      <c r="DN24" s="268" t="e">
        <f t="shared" si="147"/>
        <v>#N/A</v>
      </c>
      <c r="DO24" s="268" t="e">
        <f t="shared" si="148"/>
        <v>#N/A</v>
      </c>
      <c r="DP24" s="268" t="e">
        <f t="shared" si="73"/>
        <v>#N/A</v>
      </c>
      <c r="DQ24" s="268" t="e">
        <f t="shared" si="74"/>
        <v>#N/A</v>
      </c>
      <c r="DR24" s="268" t="e">
        <f t="shared" si="75"/>
        <v>#N/A</v>
      </c>
      <c r="DS24" s="268" t="e">
        <f t="shared" si="76"/>
        <v>#N/A</v>
      </c>
      <c r="DT24" s="268" t="e">
        <f t="shared" si="149"/>
        <v>#N/A</v>
      </c>
      <c r="DU24" s="268" t="e">
        <f t="shared" si="150"/>
        <v>#N/A</v>
      </c>
      <c r="DV24" s="269" t="e">
        <f t="shared" si="77"/>
        <v>#N/A</v>
      </c>
      <c r="DW24" s="269" t="e">
        <f t="shared" si="78"/>
        <v>#N/A</v>
      </c>
      <c r="DX24" s="269" t="e">
        <f t="shared" si="79"/>
        <v>#N/A</v>
      </c>
      <c r="DY24" s="269" t="e">
        <f t="shared" si="80"/>
        <v>#N/A</v>
      </c>
      <c r="DZ24" s="269" t="e">
        <f t="shared" si="151"/>
        <v>#N/A</v>
      </c>
      <c r="EA24" s="269" t="e">
        <f t="shared" si="152"/>
        <v>#N/A</v>
      </c>
      <c r="EB24" s="269" t="e">
        <f t="shared" si="81"/>
        <v>#N/A</v>
      </c>
      <c r="EC24" s="269" t="e">
        <f t="shared" si="82"/>
        <v>#N/A</v>
      </c>
      <c r="ED24" s="269" t="e">
        <f t="shared" si="83"/>
        <v>#N/A</v>
      </c>
      <c r="EE24" s="269" t="e">
        <f t="shared" si="84"/>
        <v>#N/A</v>
      </c>
      <c r="EF24" s="269" t="e">
        <f t="shared" si="153"/>
        <v>#N/A</v>
      </c>
      <c r="EG24" s="269" t="e">
        <f t="shared" si="154"/>
        <v>#N/A</v>
      </c>
      <c r="EH24" s="270" t="e">
        <f t="shared" si="85"/>
        <v>#N/A</v>
      </c>
      <c r="EI24" s="270" t="e">
        <f t="shared" si="86"/>
        <v>#N/A</v>
      </c>
      <c r="EJ24" s="270" t="e">
        <f t="shared" si="87"/>
        <v>#N/A</v>
      </c>
      <c r="EK24" s="270" t="e">
        <f t="shared" si="88"/>
        <v>#N/A</v>
      </c>
      <c r="EL24" s="270" t="e">
        <f t="shared" si="155"/>
        <v>#N/A</v>
      </c>
      <c r="EM24" s="270" t="e">
        <f t="shared" si="156"/>
        <v>#N/A</v>
      </c>
      <c r="EN24" s="270" t="e">
        <f t="shared" si="89"/>
        <v>#N/A</v>
      </c>
      <c r="EO24" s="270" t="e">
        <f t="shared" si="90"/>
        <v>#N/A</v>
      </c>
      <c r="EP24" s="270" t="e">
        <f t="shared" si="91"/>
        <v>#N/A</v>
      </c>
      <c r="EQ24" s="270" t="e">
        <f t="shared" si="92"/>
        <v>#N/A</v>
      </c>
      <c r="ER24" s="270" t="e">
        <f t="shared" si="157"/>
        <v>#N/A</v>
      </c>
      <c r="ES24" s="270" t="e">
        <f t="shared" si="158"/>
        <v>#N/A</v>
      </c>
      <c r="ET24" s="345"/>
    </row>
    <row r="25" spans="1:150">
      <c r="A25" s="257">
        <v>16</v>
      </c>
      <c r="B25" s="271"/>
      <c r="C25" s="259"/>
      <c r="D25" s="259"/>
      <c r="E25" s="207" t="e">
        <f>IF(D25="Cyprus",VLOOKUP(C25,CODES!$C$5:$D$82,2,FALSE),(VLOOKUP(D25,CODES!$C$5:$D$82,2,FALSE)))</f>
        <v>#N/A</v>
      </c>
      <c r="F25" s="260"/>
      <c r="G25" s="275"/>
      <c r="H25" s="190">
        <f t="shared" si="0"/>
        <v>0</v>
      </c>
      <c r="I25" s="190">
        <f t="shared" si="1"/>
        <v>0</v>
      </c>
      <c r="J25" s="191">
        <f t="shared" si="2"/>
        <v>0</v>
      </c>
      <c r="K25" s="191">
        <f t="shared" si="3"/>
        <v>0</v>
      </c>
      <c r="L25" s="192">
        <f t="shared" si="4"/>
        <v>0</v>
      </c>
      <c r="M25" s="192">
        <f t="shared" si="5"/>
        <v>0</v>
      </c>
      <c r="N25" s="192">
        <f t="shared" si="6"/>
        <v>0</v>
      </c>
      <c r="O25" s="192">
        <f t="shared" si="7"/>
        <v>0</v>
      </c>
      <c r="P25" s="193"/>
      <c r="Q25" s="193"/>
      <c r="R25" s="194">
        <f t="shared" si="93"/>
        <v>0</v>
      </c>
      <c r="S25" s="194">
        <f t="shared" si="94"/>
        <v>0</v>
      </c>
      <c r="T25" s="194" t="e">
        <f>VLOOKUP(F25,CODES!$C$87:$D$92,2,FALSE)</f>
        <v>#N/A</v>
      </c>
      <c r="U25" s="194">
        <f t="shared" si="95"/>
        <v>0</v>
      </c>
      <c r="V25" s="201" t="e">
        <f t="shared" si="96"/>
        <v>#N/A</v>
      </c>
      <c r="W25" s="202">
        <f t="shared" si="97"/>
        <v>0</v>
      </c>
      <c r="X25" s="202">
        <f t="shared" si="8"/>
        <v>0</v>
      </c>
      <c r="Y25" s="202" t="e">
        <f t="shared" si="98"/>
        <v>#N/A</v>
      </c>
      <c r="Z25" s="202">
        <f t="shared" si="9"/>
        <v>0</v>
      </c>
      <c r="AA25" s="202">
        <f t="shared" si="10"/>
        <v>0</v>
      </c>
      <c r="AB25" s="202">
        <f t="shared" si="11"/>
        <v>0</v>
      </c>
      <c r="AC25" s="202">
        <f t="shared" si="12"/>
        <v>0</v>
      </c>
      <c r="AD25" s="261" t="e">
        <f t="shared" si="13"/>
        <v>#N/A</v>
      </c>
      <c r="AE25" s="261" t="e">
        <f t="shared" si="14"/>
        <v>#N/A</v>
      </c>
      <c r="AF25" s="261" t="e">
        <f t="shared" si="15"/>
        <v>#N/A</v>
      </c>
      <c r="AG25" s="261" t="e">
        <f t="shared" si="16"/>
        <v>#N/A</v>
      </c>
      <c r="AH25" s="261" t="e">
        <f t="shared" si="119"/>
        <v>#N/A</v>
      </c>
      <c r="AI25" s="261" t="e">
        <f t="shared" si="120"/>
        <v>#N/A</v>
      </c>
      <c r="AJ25" s="261" t="e">
        <f t="shared" si="17"/>
        <v>#N/A</v>
      </c>
      <c r="AK25" s="261" t="e">
        <f t="shared" si="18"/>
        <v>#N/A</v>
      </c>
      <c r="AL25" s="261" t="e">
        <f t="shared" si="19"/>
        <v>#N/A</v>
      </c>
      <c r="AM25" s="261" t="e">
        <f t="shared" si="20"/>
        <v>#N/A</v>
      </c>
      <c r="AN25" s="261" t="e">
        <f t="shared" si="121"/>
        <v>#N/A</v>
      </c>
      <c r="AO25" s="261" t="e">
        <f t="shared" si="122"/>
        <v>#N/A</v>
      </c>
      <c r="AP25" s="262" t="e">
        <f t="shared" si="21"/>
        <v>#N/A</v>
      </c>
      <c r="AQ25" s="262" t="e">
        <f t="shared" si="22"/>
        <v>#N/A</v>
      </c>
      <c r="AR25" s="262" t="e">
        <f t="shared" si="23"/>
        <v>#N/A</v>
      </c>
      <c r="AS25" s="262" t="e">
        <f t="shared" si="24"/>
        <v>#N/A</v>
      </c>
      <c r="AT25" s="262" t="e">
        <f t="shared" si="123"/>
        <v>#N/A</v>
      </c>
      <c r="AU25" s="262" t="e">
        <f t="shared" si="124"/>
        <v>#N/A</v>
      </c>
      <c r="AV25" s="262" t="e">
        <f t="shared" si="25"/>
        <v>#N/A</v>
      </c>
      <c r="AW25" s="262" t="e">
        <f t="shared" si="26"/>
        <v>#N/A</v>
      </c>
      <c r="AX25" s="262" t="e">
        <f t="shared" si="27"/>
        <v>#N/A</v>
      </c>
      <c r="AY25" s="262" t="e">
        <f t="shared" si="28"/>
        <v>#N/A</v>
      </c>
      <c r="AZ25" s="262" t="e">
        <f t="shared" si="125"/>
        <v>#N/A</v>
      </c>
      <c r="BA25" s="262" t="e">
        <f t="shared" si="126"/>
        <v>#N/A</v>
      </c>
      <c r="BB25" s="263" t="e">
        <f t="shared" si="29"/>
        <v>#N/A</v>
      </c>
      <c r="BC25" s="263" t="e">
        <f t="shared" si="30"/>
        <v>#N/A</v>
      </c>
      <c r="BD25" s="263" t="e">
        <f t="shared" si="31"/>
        <v>#N/A</v>
      </c>
      <c r="BE25" s="263" t="e">
        <f t="shared" si="32"/>
        <v>#N/A</v>
      </c>
      <c r="BF25" s="263" t="e">
        <f t="shared" si="127"/>
        <v>#N/A</v>
      </c>
      <c r="BG25" s="263" t="e">
        <f t="shared" si="128"/>
        <v>#N/A</v>
      </c>
      <c r="BH25" s="263" t="e">
        <f t="shared" si="33"/>
        <v>#N/A</v>
      </c>
      <c r="BI25" s="263" t="e">
        <f t="shared" si="34"/>
        <v>#N/A</v>
      </c>
      <c r="BJ25" s="263" t="e">
        <f t="shared" si="35"/>
        <v>#N/A</v>
      </c>
      <c r="BK25" s="263" t="e">
        <f t="shared" si="36"/>
        <v>#N/A</v>
      </c>
      <c r="BL25" s="263" t="e">
        <f t="shared" si="129"/>
        <v>#N/A</v>
      </c>
      <c r="BM25" s="263" t="e">
        <f t="shared" si="130"/>
        <v>#N/A</v>
      </c>
      <c r="BN25" s="264" t="e">
        <f t="shared" si="37"/>
        <v>#N/A</v>
      </c>
      <c r="BO25" s="264" t="e">
        <f t="shared" si="38"/>
        <v>#N/A</v>
      </c>
      <c r="BP25" s="264" t="e">
        <f t="shared" si="39"/>
        <v>#N/A</v>
      </c>
      <c r="BQ25" s="264" t="e">
        <f t="shared" si="40"/>
        <v>#N/A</v>
      </c>
      <c r="BR25" s="264" t="e">
        <f t="shared" si="131"/>
        <v>#N/A</v>
      </c>
      <c r="BS25" s="264" t="e">
        <f t="shared" si="132"/>
        <v>#N/A</v>
      </c>
      <c r="BT25" s="264" t="e">
        <f t="shared" si="41"/>
        <v>#N/A</v>
      </c>
      <c r="BU25" s="264" t="e">
        <f t="shared" si="42"/>
        <v>#N/A</v>
      </c>
      <c r="BV25" s="264" t="e">
        <f t="shared" si="43"/>
        <v>#N/A</v>
      </c>
      <c r="BW25" s="264" t="e">
        <f t="shared" si="44"/>
        <v>#N/A</v>
      </c>
      <c r="BX25" s="264" t="e">
        <f t="shared" si="133"/>
        <v>#N/A</v>
      </c>
      <c r="BY25" s="264" t="e">
        <f t="shared" si="134"/>
        <v>#N/A</v>
      </c>
      <c r="BZ25" s="265" t="e">
        <f t="shared" si="45"/>
        <v>#N/A</v>
      </c>
      <c r="CA25" s="265" t="e">
        <f t="shared" si="46"/>
        <v>#N/A</v>
      </c>
      <c r="CB25" s="265" t="e">
        <f t="shared" si="47"/>
        <v>#N/A</v>
      </c>
      <c r="CC25" s="265" t="e">
        <f t="shared" si="48"/>
        <v>#N/A</v>
      </c>
      <c r="CD25" s="265" t="e">
        <f t="shared" si="135"/>
        <v>#N/A</v>
      </c>
      <c r="CE25" s="265" t="e">
        <f t="shared" si="136"/>
        <v>#N/A</v>
      </c>
      <c r="CF25" s="265" t="e">
        <f t="shared" si="49"/>
        <v>#N/A</v>
      </c>
      <c r="CG25" s="265" t="e">
        <f t="shared" si="50"/>
        <v>#N/A</v>
      </c>
      <c r="CH25" s="265" t="e">
        <f t="shared" si="51"/>
        <v>#N/A</v>
      </c>
      <c r="CI25" s="265" t="e">
        <f t="shared" si="52"/>
        <v>#N/A</v>
      </c>
      <c r="CJ25" s="265" t="e">
        <f t="shared" si="137"/>
        <v>#N/A</v>
      </c>
      <c r="CK25" s="265" t="e">
        <f t="shared" si="138"/>
        <v>#N/A</v>
      </c>
      <c r="CL25" s="266" t="e">
        <f t="shared" si="53"/>
        <v>#N/A</v>
      </c>
      <c r="CM25" s="266" t="e">
        <f t="shared" si="54"/>
        <v>#N/A</v>
      </c>
      <c r="CN25" s="266" t="e">
        <f t="shared" si="55"/>
        <v>#N/A</v>
      </c>
      <c r="CO25" s="266" t="e">
        <f t="shared" si="56"/>
        <v>#N/A</v>
      </c>
      <c r="CP25" s="266" t="e">
        <f t="shared" si="139"/>
        <v>#N/A</v>
      </c>
      <c r="CQ25" s="266" t="e">
        <f t="shared" si="140"/>
        <v>#N/A</v>
      </c>
      <c r="CR25" s="266" t="e">
        <f t="shared" si="57"/>
        <v>#N/A</v>
      </c>
      <c r="CS25" s="266" t="e">
        <f t="shared" si="58"/>
        <v>#N/A</v>
      </c>
      <c r="CT25" s="266" t="e">
        <f t="shared" si="59"/>
        <v>#N/A</v>
      </c>
      <c r="CU25" s="266" t="e">
        <f t="shared" si="60"/>
        <v>#N/A</v>
      </c>
      <c r="CV25" s="266" t="e">
        <f t="shared" si="141"/>
        <v>#N/A</v>
      </c>
      <c r="CW25" s="266" t="e">
        <f t="shared" si="142"/>
        <v>#N/A</v>
      </c>
      <c r="CX25" s="267" t="e">
        <f t="shared" si="61"/>
        <v>#N/A</v>
      </c>
      <c r="CY25" s="267" t="e">
        <f t="shared" si="62"/>
        <v>#N/A</v>
      </c>
      <c r="CZ25" s="267" t="e">
        <f t="shared" si="63"/>
        <v>#N/A</v>
      </c>
      <c r="DA25" s="267" t="e">
        <f t="shared" si="64"/>
        <v>#N/A</v>
      </c>
      <c r="DB25" s="267" t="e">
        <f t="shared" si="143"/>
        <v>#N/A</v>
      </c>
      <c r="DC25" s="267" t="e">
        <f t="shared" si="144"/>
        <v>#N/A</v>
      </c>
      <c r="DD25" s="267" t="e">
        <f t="shared" si="65"/>
        <v>#N/A</v>
      </c>
      <c r="DE25" s="267" t="e">
        <f t="shared" si="66"/>
        <v>#N/A</v>
      </c>
      <c r="DF25" s="267" t="e">
        <f t="shared" si="67"/>
        <v>#N/A</v>
      </c>
      <c r="DG25" s="267" t="e">
        <f t="shared" si="68"/>
        <v>#N/A</v>
      </c>
      <c r="DH25" s="267" t="e">
        <f t="shared" si="145"/>
        <v>#N/A</v>
      </c>
      <c r="DI25" s="267" t="e">
        <f t="shared" si="146"/>
        <v>#N/A</v>
      </c>
      <c r="DJ25" s="268" t="e">
        <f t="shared" si="69"/>
        <v>#N/A</v>
      </c>
      <c r="DK25" s="268" t="e">
        <f t="shared" si="70"/>
        <v>#N/A</v>
      </c>
      <c r="DL25" s="268" t="e">
        <f t="shared" si="71"/>
        <v>#N/A</v>
      </c>
      <c r="DM25" s="268" t="e">
        <f t="shared" si="72"/>
        <v>#N/A</v>
      </c>
      <c r="DN25" s="268" t="e">
        <f t="shared" si="147"/>
        <v>#N/A</v>
      </c>
      <c r="DO25" s="268" t="e">
        <f t="shared" si="148"/>
        <v>#N/A</v>
      </c>
      <c r="DP25" s="268" t="e">
        <f t="shared" si="73"/>
        <v>#N/A</v>
      </c>
      <c r="DQ25" s="268" t="e">
        <f t="shared" si="74"/>
        <v>#N/A</v>
      </c>
      <c r="DR25" s="268" t="e">
        <f t="shared" si="75"/>
        <v>#N/A</v>
      </c>
      <c r="DS25" s="268" t="e">
        <f t="shared" si="76"/>
        <v>#N/A</v>
      </c>
      <c r="DT25" s="268" t="e">
        <f t="shared" si="149"/>
        <v>#N/A</v>
      </c>
      <c r="DU25" s="268" t="e">
        <f t="shared" si="150"/>
        <v>#N/A</v>
      </c>
      <c r="DV25" s="269" t="e">
        <f t="shared" si="77"/>
        <v>#N/A</v>
      </c>
      <c r="DW25" s="269" t="e">
        <f t="shared" si="78"/>
        <v>#N/A</v>
      </c>
      <c r="DX25" s="269" t="e">
        <f t="shared" si="79"/>
        <v>#N/A</v>
      </c>
      <c r="DY25" s="269" t="e">
        <f t="shared" si="80"/>
        <v>#N/A</v>
      </c>
      <c r="DZ25" s="269" t="e">
        <f t="shared" si="151"/>
        <v>#N/A</v>
      </c>
      <c r="EA25" s="269" t="e">
        <f t="shared" si="152"/>
        <v>#N/A</v>
      </c>
      <c r="EB25" s="269" t="e">
        <f t="shared" si="81"/>
        <v>#N/A</v>
      </c>
      <c r="EC25" s="269" t="e">
        <f t="shared" si="82"/>
        <v>#N/A</v>
      </c>
      <c r="ED25" s="269" t="e">
        <f t="shared" si="83"/>
        <v>#N/A</v>
      </c>
      <c r="EE25" s="269" t="e">
        <f t="shared" si="84"/>
        <v>#N/A</v>
      </c>
      <c r="EF25" s="269" t="e">
        <f t="shared" si="153"/>
        <v>#N/A</v>
      </c>
      <c r="EG25" s="269" t="e">
        <f t="shared" si="154"/>
        <v>#N/A</v>
      </c>
      <c r="EH25" s="270" t="e">
        <f t="shared" si="85"/>
        <v>#N/A</v>
      </c>
      <c r="EI25" s="270" t="e">
        <f t="shared" si="86"/>
        <v>#N/A</v>
      </c>
      <c r="EJ25" s="270" t="e">
        <f t="shared" si="87"/>
        <v>#N/A</v>
      </c>
      <c r="EK25" s="270" t="e">
        <f t="shared" si="88"/>
        <v>#N/A</v>
      </c>
      <c r="EL25" s="270" t="e">
        <f t="shared" si="155"/>
        <v>#N/A</v>
      </c>
      <c r="EM25" s="270" t="e">
        <f t="shared" si="156"/>
        <v>#N/A</v>
      </c>
      <c r="EN25" s="270" t="e">
        <f t="shared" si="89"/>
        <v>#N/A</v>
      </c>
      <c r="EO25" s="270" t="e">
        <f t="shared" si="90"/>
        <v>#N/A</v>
      </c>
      <c r="EP25" s="270" t="e">
        <f t="shared" si="91"/>
        <v>#N/A</v>
      </c>
      <c r="EQ25" s="270" t="e">
        <f t="shared" si="92"/>
        <v>#N/A</v>
      </c>
      <c r="ER25" s="270" t="e">
        <f t="shared" si="157"/>
        <v>#N/A</v>
      </c>
      <c r="ES25" s="270" t="e">
        <f t="shared" si="158"/>
        <v>#N/A</v>
      </c>
      <c r="ET25" s="345"/>
    </row>
    <row r="26" spans="1:150">
      <c r="A26" s="257">
        <v>17</v>
      </c>
      <c r="B26" s="271"/>
      <c r="C26" s="259"/>
      <c r="D26" s="259"/>
      <c r="E26" s="207" t="e">
        <f>IF(D26="Cyprus",VLOOKUP(C26,CODES!$C$5:$D$82,2,FALSE),(VLOOKUP(D26,CODES!$C$5:$D$82,2,FALSE)))</f>
        <v>#N/A</v>
      </c>
      <c r="F26" s="260"/>
      <c r="G26" s="275"/>
      <c r="H26" s="190">
        <f t="shared" si="0"/>
        <v>0</v>
      </c>
      <c r="I26" s="190">
        <f t="shared" si="1"/>
        <v>0</v>
      </c>
      <c r="J26" s="191">
        <f t="shared" si="2"/>
        <v>0</v>
      </c>
      <c r="K26" s="191">
        <f t="shared" si="3"/>
        <v>0</v>
      </c>
      <c r="L26" s="192">
        <f t="shared" si="4"/>
        <v>0</v>
      </c>
      <c r="M26" s="192">
        <f t="shared" si="5"/>
        <v>0</v>
      </c>
      <c r="N26" s="192">
        <f t="shared" si="6"/>
        <v>0</v>
      </c>
      <c r="O26" s="192">
        <f t="shared" si="7"/>
        <v>0</v>
      </c>
      <c r="P26" s="193"/>
      <c r="Q26" s="193"/>
      <c r="R26" s="194">
        <f t="shared" si="93"/>
        <v>0</v>
      </c>
      <c r="S26" s="194">
        <f t="shared" si="94"/>
        <v>0</v>
      </c>
      <c r="T26" s="194" t="e">
        <f>VLOOKUP(F26,CODES!$C$87:$D$92,2,FALSE)</f>
        <v>#N/A</v>
      </c>
      <c r="U26" s="194">
        <f t="shared" si="95"/>
        <v>0</v>
      </c>
      <c r="V26" s="201" t="e">
        <f t="shared" si="96"/>
        <v>#N/A</v>
      </c>
      <c r="W26" s="202">
        <f t="shared" si="97"/>
        <v>0</v>
      </c>
      <c r="X26" s="202">
        <f t="shared" si="8"/>
        <v>0</v>
      </c>
      <c r="Y26" s="202" t="e">
        <f t="shared" si="98"/>
        <v>#N/A</v>
      </c>
      <c r="Z26" s="202">
        <f t="shared" si="9"/>
        <v>0</v>
      </c>
      <c r="AA26" s="202">
        <f t="shared" si="10"/>
        <v>0</v>
      </c>
      <c r="AB26" s="202">
        <f t="shared" si="11"/>
        <v>0</v>
      </c>
      <c r="AC26" s="202">
        <f t="shared" si="12"/>
        <v>0</v>
      </c>
      <c r="AD26" s="261" t="e">
        <f t="shared" si="13"/>
        <v>#N/A</v>
      </c>
      <c r="AE26" s="261" t="e">
        <f t="shared" si="14"/>
        <v>#N/A</v>
      </c>
      <c r="AF26" s="261" t="e">
        <f t="shared" si="15"/>
        <v>#N/A</v>
      </c>
      <c r="AG26" s="261" t="e">
        <f t="shared" si="16"/>
        <v>#N/A</v>
      </c>
      <c r="AH26" s="261" t="e">
        <f t="shared" si="119"/>
        <v>#N/A</v>
      </c>
      <c r="AI26" s="261" t="e">
        <f t="shared" si="120"/>
        <v>#N/A</v>
      </c>
      <c r="AJ26" s="261" t="e">
        <f t="shared" si="17"/>
        <v>#N/A</v>
      </c>
      <c r="AK26" s="261" t="e">
        <f t="shared" si="18"/>
        <v>#N/A</v>
      </c>
      <c r="AL26" s="261" t="e">
        <f t="shared" si="19"/>
        <v>#N/A</v>
      </c>
      <c r="AM26" s="261" t="e">
        <f t="shared" si="20"/>
        <v>#N/A</v>
      </c>
      <c r="AN26" s="261" t="e">
        <f t="shared" si="121"/>
        <v>#N/A</v>
      </c>
      <c r="AO26" s="261" t="e">
        <f t="shared" si="122"/>
        <v>#N/A</v>
      </c>
      <c r="AP26" s="262" t="e">
        <f t="shared" si="21"/>
        <v>#N/A</v>
      </c>
      <c r="AQ26" s="262" t="e">
        <f t="shared" si="22"/>
        <v>#N/A</v>
      </c>
      <c r="AR26" s="262" t="e">
        <f t="shared" si="23"/>
        <v>#N/A</v>
      </c>
      <c r="AS26" s="262" t="e">
        <f t="shared" si="24"/>
        <v>#N/A</v>
      </c>
      <c r="AT26" s="262" t="e">
        <f t="shared" si="123"/>
        <v>#N/A</v>
      </c>
      <c r="AU26" s="262" t="e">
        <f t="shared" si="124"/>
        <v>#N/A</v>
      </c>
      <c r="AV26" s="262" t="e">
        <f t="shared" si="25"/>
        <v>#N/A</v>
      </c>
      <c r="AW26" s="262" t="e">
        <f t="shared" si="26"/>
        <v>#N/A</v>
      </c>
      <c r="AX26" s="262" t="e">
        <f t="shared" si="27"/>
        <v>#N/A</v>
      </c>
      <c r="AY26" s="262" t="e">
        <f t="shared" si="28"/>
        <v>#N/A</v>
      </c>
      <c r="AZ26" s="262" t="e">
        <f t="shared" si="125"/>
        <v>#N/A</v>
      </c>
      <c r="BA26" s="262" t="e">
        <f t="shared" si="126"/>
        <v>#N/A</v>
      </c>
      <c r="BB26" s="263" t="e">
        <f t="shared" si="29"/>
        <v>#N/A</v>
      </c>
      <c r="BC26" s="263" t="e">
        <f t="shared" si="30"/>
        <v>#N/A</v>
      </c>
      <c r="BD26" s="263" t="e">
        <f t="shared" si="31"/>
        <v>#N/A</v>
      </c>
      <c r="BE26" s="263" t="e">
        <f t="shared" si="32"/>
        <v>#N/A</v>
      </c>
      <c r="BF26" s="263" t="e">
        <f t="shared" si="127"/>
        <v>#N/A</v>
      </c>
      <c r="BG26" s="263" t="e">
        <f t="shared" si="128"/>
        <v>#N/A</v>
      </c>
      <c r="BH26" s="263" t="e">
        <f t="shared" si="33"/>
        <v>#N/A</v>
      </c>
      <c r="BI26" s="263" t="e">
        <f t="shared" si="34"/>
        <v>#N/A</v>
      </c>
      <c r="BJ26" s="263" t="e">
        <f t="shared" si="35"/>
        <v>#N/A</v>
      </c>
      <c r="BK26" s="263" t="e">
        <f t="shared" si="36"/>
        <v>#N/A</v>
      </c>
      <c r="BL26" s="263" t="e">
        <f t="shared" si="129"/>
        <v>#N/A</v>
      </c>
      <c r="BM26" s="263" t="e">
        <f t="shared" si="130"/>
        <v>#N/A</v>
      </c>
      <c r="BN26" s="264" t="e">
        <f t="shared" si="37"/>
        <v>#N/A</v>
      </c>
      <c r="BO26" s="264" t="e">
        <f t="shared" si="38"/>
        <v>#N/A</v>
      </c>
      <c r="BP26" s="264" t="e">
        <f t="shared" si="39"/>
        <v>#N/A</v>
      </c>
      <c r="BQ26" s="264" t="e">
        <f t="shared" si="40"/>
        <v>#N/A</v>
      </c>
      <c r="BR26" s="264" t="e">
        <f t="shared" si="131"/>
        <v>#N/A</v>
      </c>
      <c r="BS26" s="264" t="e">
        <f t="shared" si="132"/>
        <v>#N/A</v>
      </c>
      <c r="BT26" s="264" t="e">
        <f t="shared" si="41"/>
        <v>#N/A</v>
      </c>
      <c r="BU26" s="264" t="e">
        <f t="shared" si="42"/>
        <v>#N/A</v>
      </c>
      <c r="BV26" s="264" t="e">
        <f t="shared" si="43"/>
        <v>#N/A</v>
      </c>
      <c r="BW26" s="264" t="e">
        <f t="shared" si="44"/>
        <v>#N/A</v>
      </c>
      <c r="BX26" s="264" t="e">
        <f t="shared" si="133"/>
        <v>#N/A</v>
      </c>
      <c r="BY26" s="264" t="e">
        <f t="shared" si="134"/>
        <v>#N/A</v>
      </c>
      <c r="BZ26" s="265" t="e">
        <f t="shared" si="45"/>
        <v>#N/A</v>
      </c>
      <c r="CA26" s="265" t="e">
        <f t="shared" si="46"/>
        <v>#N/A</v>
      </c>
      <c r="CB26" s="265" t="e">
        <f t="shared" si="47"/>
        <v>#N/A</v>
      </c>
      <c r="CC26" s="265" t="e">
        <f t="shared" si="48"/>
        <v>#N/A</v>
      </c>
      <c r="CD26" s="265" t="e">
        <f t="shared" si="135"/>
        <v>#N/A</v>
      </c>
      <c r="CE26" s="265" t="e">
        <f t="shared" si="136"/>
        <v>#N/A</v>
      </c>
      <c r="CF26" s="265" t="e">
        <f t="shared" si="49"/>
        <v>#N/A</v>
      </c>
      <c r="CG26" s="265" t="e">
        <f t="shared" si="50"/>
        <v>#N/A</v>
      </c>
      <c r="CH26" s="265" t="e">
        <f t="shared" si="51"/>
        <v>#N/A</v>
      </c>
      <c r="CI26" s="265" t="e">
        <f t="shared" si="52"/>
        <v>#N/A</v>
      </c>
      <c r="CJ26" s="265" t="e">
        <f t="shared" si="137"/>
        <v>#N/A</v>
      </c>
      <c r="CK26" s="265" t="e">
        <f t="shared" si="138"/>
        <v>#N/A</v>
      </c>
      <c r="CL26" s="266" t="e">
        <f t="shared" si="53"/>
        <v>#N/A</v>
      </c>
      <c r="CM26" s="266" t="e">
        <f t="shared" si="54"/>
        <v>#N/A</v>
      </c>
      <c r="CN26" s="266" t="e">
        <f t="shared" si="55"/>
        <v>#N/A</v>
      </c>
      <c r="CO26" s="266" t="e">
        <f t="shared" si="56"/>
        <v>#N/A</v>
      </c>
      <c r="CP26" s="266" t="e">
        <f t="shared" si="139"/>
        <v>#N/A</v>
      </c>
      <c r="CQ26" s="266" t="e">
        <f t="shared" si="140"/>
        <v>#N/A</v>
      </c>
      <c r="CR26" s="266" t="e">
        <f t="shared" si="57"/>
        <v>#N/A</v>
      </c>
      <c r="CS26" s="266" t="e">
        <f t="shared" si="58"/>
        <v>#N/A</v>
      </c>
      <c r="CT26" s="266" t="e">
        <f t="shared" si="59"/>
        <v>#N/A</v>
      </c>
      <c r="CU26" s="266" t="e">
        <f t="shared" si="60"/>
        <v>#N/A</v>
      </c>
      <c r="CV26" s="266" t="e">
        <f t="shared" si="141"/>
        <v>#N/A</v>
      </c>
      <c r="CW26" s="266" t="e">
        <f t="shared" si="142"/>
        <v>#N/A</v>
      </c>
      <c r="CX26" s="267" t="e">
        <f t="shared" si="61"/>
        <v>#N/A</v>
      </c>
      <c r="CY26" s="267" t="e">
        <f t="shared" si="62"/>
        <v>#N/A</v>
      </c>
      <c r="CZ26" s="267" t="e">
        <f t="shared" si="63"/>
        <v>#N/A</v>
      </c>
      <c r="DA26" s="267" t="e">
        <f t="shared" si="64"/>
        <v>#N/A</v>
      </c>
      <c r="DB26" s="267" t="e">
        <f t="shared" si="143"/>
        <v>#N/A</v>
      </c>
      <c r="DC26" s="267" t="e">
        <f t="shared" si="144"/>
        <v>#N/A</v>
      </c>
      <c r="DD26" s="267" t="e">
        <f t="shared" si="65"/>
        <v>#N/A</v>
      </c>
      <c r="DE26" s="267" t="e">
        <f t="shared" si="66"/>
        <v>#N/A</v>
      </c>
      <c r="DF26" s="267" t="e">
        <f t="shared" si="67"/>
        <v>#N/A</v>
      </c>
      <c r="DG26" s="267" t="e">
        <f t="shared" si="68"/>
        <v>#N/A</v>
      </c>
      <c r="DH26" s="267" t="e">
        <f t="shared" si="145"/>
        <v>#N/A</v>
      </c>
      <c r="DI26" s="267" t="e">
        <f t="shared" si="146"/>
        <v>#N/A</v>
      </c>
      <c r="DJ26" s="268" t="e">
        <f t="shared" si="69"/>
        <v>#N/A</v>
      </c>
      <c r="DK26" s="268" t="e">
        <f t="shared" si="70"/>
        <v>#N/A</v>
      </c>
      <c r="DL26" s="268" t="e">
        <f t="shared" si="71"/>
        <v>#N/A</v>
      </c>
      <c r="DM26" s="268" t="e">
        <f t="shared" si="72"/>
        <v>#N/A</v>
      </c>
      <c r="DN26" s="268" t="e">
        <f t="shared" si="147"/>
        <v>#N/A</v>
      </c>
      <c r="DO26" s="268" t="e">
        <f t="shared" si="148"/>
        <v>#N/A</v>
      </c>
      <c r="DP26" s="268" t="e">
        <f t="shared" si="73"/>
        <v>#N/A</v>
      </c>
      <c r="DQ26" s="268" t="e">
        <f t="shared" si="74"/>
        <v>#N/A</v>
      </c>
      <c r="DR26" s="268" t="e">
        <f t="shared" si="75"/>
        <v>#N/A</v>
      </c>
      <c r="DS26" s="268" t="e">
        <f t="shared" si="76"/>
        <v>#N/A</v>
      </c>
      <c r="DT26" s="268" t="e">
        <f t="shared" si="149"/>
        <v>#N/A</v>
      </c>
      <c r="DU26" s="268" t="e">
        <f t="shared" si="150"/>
        <v>#N/A</v>
      </c>
      <c r="DV26" s="269" t="e">
        <f t="shared" si="77"/>
        <v>#N/A</v>
      </c>
      <c r="DW26" s="269" t="e">
        <f t="shared" si="78"/>
        <v>#N/A</v>
      </c>
      <c r="DX26" s="269" t="e">
        <f t="shared" si="79"/>
        <v>#N/A</v>
      </c>
      <c r="DY26" s="269" t="e">
        <f t="shared" si="80"/>
        <v>#N/A</v>
      </c>
      <c r="DZ26" s="269" t="e">
        <f t="shared" si="151"/>
        <v>#N/A</v>
      </c>
      <c r="EA26" s="269" t="e">
        <f t="shared" si="152"/>
        <v>#N/A</v>
      </c>
      <c r="EB26" s="269" t="e">
        <f t="shared" si="81"/>
        <v>#N/A</v>
      </c>
      <c r="EC26" s="269" t="e">
        <f t="shared" si="82"/>
        <v>#N/A</v>
      </c>
      <c r="ED26" s="269" t="e">
        <f t="shared" si="83"/>
        <v>#N/A</v>
      </c>
      <c r="EE26" s="269" t="e">
        <f t="shared" si="84"/>
        <v>#N/A</v>
      </c>
      <c r="EF26" s="269" t="e">
        <f t="shared" si="153"/>
        <v>#N/A</v>
      </c>
      <c r="EG26" s="269" t="e">
        <f t="shared" si="154"/>
        <v>#N/A</v>
      </c>
      <c r="EH26" s="270" t="e">
        <f t="shared" si="85"/>
        <v>#N/A</v>
      </c>
      <c r="EI26" s="270" t="e">
        <f t="shared" si="86"/>
        <v>#N/A</v>
      </c>
      <c r="EJ26" s="270" t="e">
        <f t="shared" si="87"/>
        <v>#N/A</v>
      </c>
      <c r="EK26" s="270" t="e">
        <f t="shared" si="88"/>
        <v>#N/A</v>
      </c>
      <c r="EL26" s="270" t="e">
        <f t="shared" si="155"/>
        <v>#N/A</v>
      </c>
      <c r="EM26" s="270" t="e">
        <f t="shared" si="156"/>
        <v>#N/A</v>
      </c>
      <c r="EN26" s="270" t="e">
        <f t="shared" si="89"/>
        <v>#N/A</v>
      </c>
      <c r="EO26" s="270" t="e">
        <f t="shared" si="90"/>
        <v>#N/A</v>
      </c>
      <c r="EP26" s="270" t="e">
        <f t="shared" si="91"/>
        <v>#N/A</v>
      </c>
      <c r="EQ26" s="270" t="e">
        <f t="shared" si="92"/>
        <v>#N/A</v>
      </c>
      <c r="ER26" s="270" t="e">
        <f t="shared" si="157"/>
        <v>#N/A</v>
      </c>
      <c r="ES26" s="270" t="e">
        <f t="shared" si="158"/>
        <v>#N/A</v>
      </c>
      <c r="ET26" s="345"/>
    </row>
    <row r="27" spans="1:150">
      <c r="A27" s="257">
        <v>18</v>
      </c>
      <c r="B27" s="271"/>
      <c r="C27" s="259"/>
      <c r="D27" s="259"/>
      <c r="E27" s="207" t="e">
        <f>IF(D27="Cyprus",VLOOKUP(C27,CODES!$C$5:$D$82,2,FALSE),(VLOOKUP(D27,CODES!$C$5:$D$82,2,FALSE)))</f>
        <v>#N/A</v>
      </c>
      <c r="F27" s="260"/>
      <c r="G27" s="275"/>
      <c r="H27" s="190">
        <f t="shared" si="0"/>
        <v>0</v>
      </c>
      <c r="I27" s="190">
        <f t="shared" si="1"/>
        <v>0</v>
      </c>
      <c r="J27" s="191">
        <f t="shared" si="2"/>
        <v>0</v>
      </c>
      <c r="K27" s="191">
        <f t="shared" si="3"/>
        <v>0</v>
      </c>
      <c r="L27" s="192">
        <f t="shared" si="4"/>
        <v>0</v>
      </c>
      <c r="M27" s="192">
        <f t="shared" si="5"/>
        <v>0</v>
      </c>
      <c r="N27" s="192">
        <f t="shared" si="6"/>
        <v>0</v>
      </c>
      <c r="O27" s="192">
        <f t="shared" si="7"/>
        <v>0</v>
      </c>
      <c r="P27" s="193"/>
      <c r="Q27" s="193"/>
      <c r="R27" s="194">
        <f t="shared" si="93"/>
        <v>0</v>
      </c>
      <c r="S27" s="194">
        <f t="shared" si="94"/>
        <v>0</v>
      </c>
      <c r="T27" s="194" t="e">
        <f>VLOOKUP(F27,CODES!$C$87:$D$92,2,FALSE)</f>
        <v>#N/A</v>
      </c>
      <c r="U27" s="194">
        <f t="shared" si="95"/>
        <v>0</v>
      </c>
      <c r="V27" s="201" t="e">
        <f t="shared" si="96"/>
        <v>#N/A</v>
      </c>
      <c r="W27" s="202">
        <f t="shared" si="97"/>
        <v>0</v>
      </c>
      <c r="X27" s="202">
        <f t="shared" si="8"/>
        <v>0</v>
      </c>
      <c r="Y27" s="202" t="e">
        <f t="shared" si="98"/>
        <v>#N/A</v>
      </c>
      <c r="Z27" s="202">
        <f t="shared" si="9"/>
        <v>0</v>
      </c>
      <c r="AA27" s="202">
        <f t="shared" si="10"/>
        <v>0</v>
      </c>
      <c r="AB27" s="202">
        <f t="shared" si="11"/>
        <v>0</v>
      </c>
      <c r="AC27" s="202">
        <f t="shared" si="12"/>
        <v>0</v>
      </c>
      <c r="AD27" s="261" t="e">
        <f t="shared" si="13"/>
        <v>#N/A</v>
      </c>
      <c r="AE27" s="261" t="e">
        <f t="shared" si="14"/>
        <v>#N/A</v>
      </c>
      <c r="AF27" s="261" t="e">
        <f t="shared" si="15"/>
        <v>#N/A</v>
      </c>
      <c r="AG27" s="261" t="e">
        <f t="shared" si="16"/>
        <v>#N/A</v>
      </c>
      <c r="AH27" s="261" t="e">
        <f t="shared" si="119"/>
        <v>#N/A</v>
      </c>
      <c r="AI27" s="261" t="e">
        <f t="shared" si="120"/>
        <v>#N/A</v>
      </c>
      <c r="AJ27" s="261" t="e">
        <f t="shared" si="17"/>
        <v>#N/A</v>
      </c>
      <c r="AK27" s="261" t="e">
        <f t="shared" si="18"/>
        <v>#N/A</v>
      </c>
      <c r="AL27" s="261" t="e">
        <f t="shared" si="19"/>
        <v>#N/A</v>
      </c>
      <c r="AM27" s="261" t="e">
        <f t="shared" si="20"/>
        <v>#N/A</v>
      </c>
      <c r="AN27" s="261" t="e">
        <f t="shared" si="121"/>
        <v>#N/A</v>
      </c>
      <c r="AO27" s="261" t="e">
        <f t="shared" si="122"/>
        <v>#N/A</v>
      </c>
      <c r="AP27" s="262" t="e">
        <f t="shared" si="21"/>
        <v>#N/A</v>
      </c>
      <c r="AQ27" s="262" t="e">
        <f t="shared" si="22"/>
        <v>#N/A</v>
      </c>
      <c r="AR27" s="262" t="e">
        <f t="shared" si="23"/>
        <v>#N/A</v>
      </c>
      <c r="AS27" s="262" t="e">
        <f t="shared" si="24"/>
        <v>#N/A</v>
      </c>
      <c r="AT27" s="262" t="e">
        <f t="shared" si="123"/>
        <v>#N/A</v>
      </c>
      <c r="AU27" s="262" t="e">
        <f t="shared" si="124"/>
        <v>#N/A</v>
      </c>
      <c r="AV27" s="262" t="e">
        <f t="shared" si="25"/>
        <v>#N/A</v>
      </c>
      <c r="AW27" s="262" t="e">
        <f t="shared" si="26"/>
        <v>#N/A</v>
      </c>
      <c r="AX27" s="262" t="e">
        <f t="shared" si="27"/>
        <v>#N/A</v>
      </c>
      <c r="AY27" s="262" t="e">
        <f t="shared" si="28"/>
        <v>#N/A</v>
      </c>
      <c r="AZ27" s="262" t="e">
        <f t="shared" si="125"/>
        <v>#N/A</v>
      </c>
      <c r="BA27" s="262" t="e">
        <f t="shared" si="126"/>
        <v>#N/A</v>
      </c>
      <c r="BB27" s="263" t="e">
        <f t="shared" si="29"/>
        <v>#N/A</v>
      </c>
      <c r="BC27" s="263" t="e">
        <f t="shared" si="30"/>
        <v>#N/A</v>
      </c>
      <c r="BD27" s="263" t="e">
        <f t="shared" si="31"/>
        <v>#N/A</v>
      </c>
      <c r="BE27" s="263" t="e">
        <f t="shared" si="32"/>
        <v>#N/A</v>
      </c>
      <c r="BF27" s="263" t="e">
        <f t="shared" si="127"/>
        <v>#N/A</v>
      </c>
      <c r="BG27" s="263" t="e">
        <f t="shared" si="128"/>
        <v>#N/A</v>
      </c>
      <c r="BH27" s="263" t="e">
        <f t="shared" si="33"/>
        <v>#N/A</v>
      </c>
      <c r="BI27" s="263" t="e">
        <f t="shared" si="34"/>
        <v>#N/A</v>
      </c>
      <c r="BJ27" s="263" t="e">
        <f t="shared" si="35"/>
        <v>#N/A</v>
      </c>
      <c r="BK27" s="263" t="e">
        <f t="shared" si="36"/>
        <v>#N/A</v>
      </c>
      <c r="BL27" s="263" t="e">
        <f t="shared" si="129"/>
        <v>#N/A</v>
      </c>
      <c r="BM27" s="263" t="e">
        <f t="shared" si="130"/>
        <v>#N/A</v>
      </c>
      <c r="BN27" s="264" t="e">
        <f t="shared" si="37"/>
        <v>#N/A</v>
      </c>
      <c r="BO27" s="264" t="e">
        <f t="shared" si="38"/>
        <v>#N/A</v>
      </c>
      <c r="BP27" s="264" t="e">
        <f t="shared" si="39"/>
        <v>#N/A</v>
      </c>
      <c r="BQ27" s="264" t="e">
        <f t="shared" si="40"/>
        <v>#N/A</v>
      </c>
      <c r="BR27" s="264" t="e">
        <f t="shared" si="131"/>
        <v>#N/A</v>
      </c>
      <c r="BS27" s="264" t="e">
        <f t="shared" si="132"/>
        <v>#N/A</v>
      </c>
      <c r="BT27" s="264" t="e">
        <f t="shared" si="41"/>
        <v>#N/A</v>
      </c>
      <c r="BU27" s="264" t="e">
        <f t="shared" si="42"/>
        <v>#N/A</v>
      </c>
      <c r="BV27" s="264" t="e">
        <f t="shared" si="43"/>
        <v>#N/A</v>
      </c>
      <c r="BW27" s="264" t="e">
        <f t="shared" si="44"/>
        <v>#N/A</v>
      </c>
      <c r="BX27" s="264" t="e">
        <f t="shared" si="133"/>
        <v>#N/A</v>
      </c>
      <c r="BY27" s="264" t="e">
        <f t="shared" si="134"/>
        <v>#N/A</v>
      </c>
      <c r="BZ27" s="265" t="e">
        <f t="shared" si="45"/>
        <v>#N/A</v>
      </c>
      <c r="CA27" s="265" t="e">
        <f t="shared" si="46"/>
        <v>#N/A</v>
      </c>
      <c r="CB27" s="265" t="e">
        <f t="shared" si="47"/>
        <v>#N/A</v>
      </c>
      <c r="CC27" s="265" t="e">
        <f t="shared" si="48"/>
        <v>#N/A</v>
      </c>
      <c r="CD27" s="265" t="e">
        <f t="shared" si="135"/>
        <v>#N/A</v>
      </c>
      <c r="CE27" s="265" t="e">
        <f t="shared" si="136"/>
        <v>#N/A</v>
      </c>
      <c r="CF27" s="265" t="e">
        <f t="shared" si="49"/>
        <v>#N/A</v>
      </c>
      <c r="CG27" s="265" t="e">
        <f t="shared" si="50"/>
        <v>#N/A</v>
      </c>
      <c r="CH27" s="265" t="e">
        <f t="shared" si="51"/>
        <v>#N/A</v>
      </c>
      <c r="CI27" s="265" t="e">
        <f t="shared" si="52"/>
        <v>#N/A</v>
      </c>
      <c r="CJ27" s="265" t="e">
        <f t="shared" si="137"/>
        <v>#N/A</v>
      </c>
      <c r="CK27" s="265" t="e">
        <f t="shared" si="138"/>
        <v>#N/A</v>
      </c>
      <c r="CL27" s="266" t="e">
        <f t="shared" si="53"/>
        <v>#N/A</v>
      </c>
      <c r="CM27" s="266" t="e">
        <f t="shared" si="54"/>
        <v>#N/A</v>
      </c>
      <c r="CN27" s="266" t="e">
        <f t="shared" si="55"/>
        <v>#N/A</v>
      </c>
      <c r="CO27" s="266" t="e">
        <f t="shared" si="56"/>
        <v>#N/A</v>
      </c>
      <c r="CP27" s="266" t="e">
        <f t="shared" si="139"/>
        <v>#N/A</v>
      </c>
      <c r="CQ27" s="266" t="e">
        <f t="shared" si="140"/>
        <v>#N/A</v>
      </c>
      <c r="CR27" s="266" t="e">
        <f t="shared" si="57"/>
        <v>#N/A</v>
      </c>
      <c r="CS27" s="266" t="e">
        <f t="shared" si="58"/>
        <v>#N/A</v>
      </c>
      <c r="CT27" s="266" t="e">
        <f t="shared" si="59"/>
        <v>#N/A</v>
      </c>
      <c r="CU27" s="266" t="e">
        <f t="shared" si="60"/>
        <v>#N/A</v>
      </c>
      <c r="CV27" s="266" t="e">
        <f t="shared" si="141"/>
        <v>#N/A</v>
      </c>
      <c r="CW27" s="266" t="e">
        <f t="shared" si="142"/>
        <v>#N/A</v>
      </c>
      <c r="CX27" s="267" t="e">
        <f t="shared" si="61"/>
        <v>#N/A</v>
      </c>
      <c r="CY27" s="267" t="e">
        <f t="shared" si="62"/>
        <v>#N/A</v>
      </c>
      <c r="CZ27" s="267" t="e">
        <f t="shared" si="63"/>
        <v>#N/A</v>
      </c>
      <c r="DA27" s="267" t="e">
        <f t="shared" si="64"/>
        <v>#N/A</v>
      </c>
      <c r="DB27" s="267" t="e">
        <f t="shared" si="143"/>
        <v>#N/A</v>
      </c>
      <c r="DC27" s="267" t="e">
        <f t="shared" si="144"/>
        <v>#N/A</v>
      </c>
      <c r="DD27" s="267" t="e">
        <f t="shared" si="65"/>
        <v>#N/A</v>
      </c>
      <c r="DE27" s="267" t="e">
        <f t="shared" si="66"/>
        <v>#N/A</v>
      </c>
      <c r="DF27" s="267" t="e">
        <f t="shared" si="67"/>
        <v>#N/A</v>
      </c>
      <c r="DG27" s="267" t="e">
        <f t="shared" si="68"/>
        <v>#N/A</v>
      </c>
      <c r="DH27" s="267" t="e">
        <f t="shared" si="145"/>
        <v>#N/A</v>
      </c>
      <c r="DI27" s="267" t="e">
        <f t="shared" si="146"/>
        <v>#N/A</v>
      </c>
      <c r="DJ27" s="268" t="e">
        <f t="shared" si="69"/>
        <v>#N/A</v>
      </c>
      <c r="DK27" s="268" t="e">
        <f t="shared" si="70"/>
        <v>#N/A</v>
      </c>
      <c r="DL27" s="268" t="e">
        <f t="shared" si="71"/>
        <v>#N/A</v>
      </c>
      <c r="DM27" s="268" t="e">
        <f t="shared" si="72"/>
        <v>#N/A</v>
      </c>
      <c r="DN27" s="268" t="e">
        <f t="shared" si="147"/>
        <v>#N/A</v>
      </c>
      <c r="DO27" s="268" t="e">
        <f t="shared" si="148"/>
        <v>#N/A</v>
      </c>
      <c r="DP27" s="268" t="e">
        <f t="shared" si="73"/>
        <v>#N/A</v>
      </c>
      <c r="DQ27" s="268" t="e">
        <f t="shared" si="74"/>
        <v>#N/A</v>
      </c>
      <c r="DR27" s="268" t="e">
        <f t="shared" si="75"/>
        <v>#N/A</v>
      </c>
      <c r="DS27" s="268" t="e">
        <f t="shared" si="76"/>
        <v>#N/A</v>
      </c>
      <c r="DT27" s="268" t="e">
        <f t="shared" si="149"/>
        <v>#N/A</v>
      </c>
      <c r="DU27" s="268" t="e">
        <f t="shared" si="150"/>
        <v>#N/A</v>
      </c>
      <c r="DV27" s="269" t="e">
        <f t="shared" si="77"/>
        <v>#N/A</v>
      </c>
      <c r="DW27" s="269" t="e">
        <f t="shared" si="78"/>
        <v>#N/A</v>
      </c>
      <c r="DX27" s="269" t="e">
        <f t="shared" si="79"/>
        <v>#N/A</v>
      </c>
      <c r="DY27" s="269" t="e">
        <f t="shared" si="80"/>
        <v>#N/A</v>
      </c>
      <c r="DZ27" s="269" t="e">
        <f t="shared" si="151"/>
        <v>#N/A</v>
      </c>
      <c r="EA27" s="269" t="e">
        <f t="shared" si="152"/>
        <v>#N/A</v>
      </c>
      <c r="EB27" s="269" t="e">
        <f t="shared" si="81"/>
        <v>#N/A</v>
      </c>
      <c r="EC27" s="269" t="e">
        <f t="shared" si="82"/>
        <v>#N/A</v>
      </c>
      <c r="ED27" s="269" t="e">
        <f t="shared" si="83"/>
        <v>#N/A</v>
      </c>
      <c r="EE27" s="269" t="e">
        <f t="shared" si="84"/>
        <v>#N/A</v>
      </c>
      <c r="EF27" s="269" t="e">
        <f t="shared" si="153"/>
        <v>#N/A</v>
      </c>
      <c r="EG27" s="269" t="e">
        <f t="shared" si="154"/>
        <v>#N/A</v>
      </c>
      <c r="EH27" s="270" t="e">
        <f t="shared" si="85"/>
        <v>#N/A</v>
      </c>
      <c r="EI27" s="270" t="e">
        <f t="shared" si="86"/>
        <v>#N/A</v>
      </c>
      <c r="EJ27" s="270" t="e">
        <f t="shared" si="87"/>
        <v>#N/A</v>
      </c>
      <c r="EK27" s="270" t="e">
        <f t="shared" si="88"/>
        <v>#N/A</v>
      </c>
      <c r="EL27" s="270" t="e">
        <f t="shared" si="155"/>
        <v>#N/A</v>
      </c>
      <c r="EM27" s="270" t="e">
        <f t="shared" si="156"/>
        <v>#N/A</v>
      </c>
      <c r="EN27" s="270" t="e">
        <f t="shared" si="89"/>
        <v>#N/A</v>
      </c>
      <c r="EO27" s="270" t="e">
        <f t="shared" si="90"/>
        <v>#N/A</v>
      </c>
      <c r="EP27" s="270" t="e">
        <f t="shared" si="91"/>
        <v>#N/A</v>
      </c>
      <c r="EQ27" s="270" t="e">
        <f t="shared" si="92"/>
        <v>#N/A</v>
      </c>
      <c r="ER27" s="270" t="e">
        <f t="shared" si="157"/>
        <v>#N/A</v>
      </c>
      <c r="ES27" s="270" t="e">
        <f t="shared" si="158"/>
        <v>#N/A</v>
      </c>
      <c r="ET27" s="345"/>
    </row>
    <row r="28" spans="1:150">
      <c r="A28" s="257">
        <v>19</v>
      </c>
      <c r="B28" s="271"/>
      <c r="C28" s="259"/>
      <c r="D28" s="259"/>
      <c r="E28" s="207" t="e">
        <f>IF(D28="Cyprus",VLOOKUP(C28,CODES!$C$5:$D$82,2,FALSE),(VLOOKUP(D28,CODES!$C$5:$D$82,2,FALSE)))</f>
        <v>#N/A</v>
      </c>
      <c r="F28" s="260"/>
      <c r="G28" s="275"/>
      <c r="H28" s="190">
        <f t="shared" si="0"/>
        <v>0</v>
      </c>
      <c r="I28" s="190">
        <f t="shared" si="1"/>
        <v>0</v>
      </c>
      <c r="J28" s="191">
        <f t="shared" si="2"/>
        <v>0</v>
      </c>
      <c r="K28" s="191">
        <f t="shared" si="3"/>
        <v>0</v>
      </c>
      <c r="L28" s="192">
        <f t="shared" si="4"/>
        <v>0</v>
      </c>
      <c r="M28" s="192">
        <f t="shared" si="5"/>
        <v>0</v>
      </c>
      <c r="N28" s="192">
        <f t="shared" si="6"/>
        <v>0</v>
      </c>
      <c r="O28" s="192">
        <f t="shared" si="7"/>
        <v>0</v>
      </c>
      <c r="P28" s="193"/>
      <c r="Q28" s="193"/>
      <c r="R28" s="194">
        <f t="shared" si="93"/>
        <v>0</v>
      </c>
      <c r="S28" s="194">
        <f t="shared" si="94"/>
        <v>0</v>
      </c>
      <c r="T28" s="194" t="e">
        <f>VLOOKUP(F28,CODES!$C$87:$D$92,2,FALSE)</f>
        <v>#N/A</v>
      </c>
      <c r="U28" s="194">
        <f t="shared" si="95"/>
        <v>0</v>
      </c>
      <c r="V28" s="201" t="e">
        <f t="shared" si="96"/>
        <v>#N/A</v>
      </c>
      <c r="W28" s="202">
        <f t="shared" si="97"/>
        <v>0</v>
      </c>
      <c r="X28" s="202">
        <f t="shared" si="8"/>
        <v>0</v>
      </c>
      <c r="Y28" s="202" t="e">
        <f t="shared" si="98"/>
        <v>#N/A</v>
      </c>
      <c r="Z28" s="202">
        <f t="shared" si="9"/>
        <v>0</v>
      </c>
      <c r="AA28" s="202">
        <f t="shared" si="10"/>
        <v>0</v>
      </c>
      <c r="AB28" s="202">
        <f t="shared" si="11"/>
        <v>0</v>
      </c>
      <c r="AC28" s="202">
        <f t="shared" si="12"/>
        <v>0</v>
      </c>
      <c r="AD28" s="261" t="e">
        <f t="shared" si="13"/>
        <v>#N/A</v>
      </c>
      <c r="AE28" s="261" t="e">
        <f t="shared" si="14"/>
        <v>#N/A</v>
      </c>
      <c r="AF28" s="261" t="e">
        <f t="shared" si="15"/>
        <v>#N/A</v>
      </c>
      <c r="AG28" s="261" t="e">
        <f t="shared" si="16"/>
        <v>#N/A</v>
      </c>
      <c r="AH28" s="261" t="e">
        <f t="shared" si="119"/>
        <v>#N/A</v>
      </c>
      <c r="AI28" s="261" t="e">
        <f t="shared" si="120"/>
        <v>#N/A</v>
      </c>
      <c r="AJ28" s="261" t="e">
        <f t="shared" si="17"/>
        <v>#N/A</v>
      </c>
      <c r="AK28" s="261" t="e">
        <f t="shared" si="18"/>
        <v>#N/A</v>
      </c>
      <c r="AL28" s="261" t="e">
        <f t="shared" si="19"/>
        <v>#N/A</v>
      </c>
      <c r="AM28" s="261" t="e">
        <f t="shared" si="20"/>
        <v>#N/A</v>
      </c>
      <c r="AN28" s="261" t="e">
        <f t="shared" si="121"/>
        <v>#N/A</v>
      </c>
      <c r="AO28" s="261" t="e">
        <f t="shared" si="122"/>
        <v>#N/A</v>
      </c>
      <c r="AP28" s="262" t="e">
        <f t="shared" si="21"/>
        <v>#N/A</v>
      </c>
      <c r="AQ28" s="262" t="e">
        <f t="shared" si="22"/>
        <v>#N/A</v>
      </c>
      <c r="AR28" s="262" t="e">
        <f t="shared" si="23"/>
        <v>#N/A</v>
      </c>
      <c r="AS28" s="262" t="e">
        <f t="shared" si="24"/>
        <v>#N/A</v>
      </c>
      <c r="AT28" s="262" t="e">
        <f t="shared" si="123"/>
        <v>#N/A</v>
      </c>
      <c r="AU28" s="262" t="e">
        <f t="shared" si="124"/>
        <v>#N/A</v>
      </c>
      <c r="AV28" s="262" t="e">
        <f t="shared" si="25"/>
        <v>#N/A</v>
      </c>
      <c r="AW28" s="262" t="e">
        <f t="shared" si="26"/>
        <v>#N/A</v>
      </c>
      <c r="AX28" s="262" t="e">
        <f t="shared" si="27"/>
        <v>#N/A</v>
      </c>
      <c r="AY28" s="262" t="e">
        <f t="shared" si="28"/>
        <v>#N/A</v>
      </c>
      <c r="AZ28" s="262" t="e">
        <f t="shared" si="125"/>
        <v>#N/A</v>
      </c>
      <c r="BA28" s="262" t="e">
        <f t="shared" si="126"/>
        <v>#N/A</v>
      </c>
      <c r="BB28" s="263" t="e">
        <f t="shared" si="29"/>
        <v>#N/A</v>
      </c>
      <c r="BC28" s="263" t="e">
        <f t="shared" si="30"/>
        <v>#N/A</v>
      </c>
      <c r="BD28" s="263" t="e">
        <f t="shared" si="31"/>
        <v>#N/A</v>
      </c>
      <c r="BE28" s="263" t="e">
        <f t="shared" si="32"/>
        <v>#N/A</v>
      </c>
      <c r="BF28" s="263" t="e">
        <f t="shared" si="127"/>
        <v>#N/A</v>
      </c>
      <c r="BG28" s="263" t="e">
        <f t="shared" si="128"/>
        <v>#N/A</v>
      </c>
      <c r="BH28" s="263" t="e">
        <f t="shared" si="33"/>
        <v>#N/A</v>
      </c>
      <c r="BI28" s="263" t="e">
        <f t="shared" si="34"/>
        <v>#N/A</v>
      </c>
      <c r="BJ28" s="263" t="e">
        <f t="shared" si="35"/>
        <v>#N/A</v>
      </c>
      <c r="BK28" s="263" t="e">
        <f t="shared" si="36"/>
        <v>#N/A</v>
      </c>
      <c r="BL28" s="263" t="e">
        <f t="shared" si="129"/>
        <v>#N/A</v>
      </c>
      <c r="BM28" s="263" t="e">
        <f t="shared" si="130"/>
        <v>#N/A</v>
      </c>
      <c r="BN28" s="264" t="e">
        <f t="shared" si="37"/>
        <v>#N/A</v>
      </c>
      <c r="BO28" s="264" t="e">
        <f t="shared" si="38"/>
        <v>#N/A</v>
      </c>
      <c r="BP28" s="264" t="e">
        <f t="shared" si="39"/>
        <v>#N/A</v>
      </c>
      <c r="BQ28" s="264" t="e">
        <f t="shared" si="40"/>
        <v>#N/A</v>
      </c>
      <c r="BR28" s="264" t="e">
        <f t="shared" si="131"/>
        <v>#N/A</v>
      </c>
      <c r="BS28" s="264" t="e">
        <f t="shared" si="132"/>
        <v>#N/A</v>
      </c>
      <c r="BT28" s="264" t="e">
        <f t="shared" si="41"/>
        <v>#N/A</v>
      </c>
      <c r="BU28" s="264" t="e">
        <f t="shared" si="42"/>
        <v>#N/A</v>
      </c>
      <c r="BV28" s="264" t="e">
        <f t="shared" si="43"/>
        <v>#N/A</v>
      </c>
      <c r="BW28" s="264" t="e">
        <f t="shared" si="44"/>
        <v>#N/A</v>
      </c>
      <c r="BX28" s="264" t="e">
        <f t="shared" si="133"/>
        <v>#N/A</v>
      </c>
      <c r="BY28" s="264" t="e">
        <f t="shared" si="134"/>
        <v>#N/A</v>
      </c>
      <c r="BZ28" s="265" t="e">
        <f t="shared" si="45"/>
        <v>#N/A</v>
      </c>
      <c r="CA28" s="265" t="e">
        <f t="shared" si="46"/>
        <v>#N/A</v>
      </c>
      <c r="CB28" s="265" t="e">
        <f t="shared" si="47"/>
        <v>#N/A</v>
      </c>
      <c r="CC28" s="265" t="e">
        <f t="shared" si="48"/>
        <v>#N/A</v>
      </c>
      <c r="CD28" s="265" t="e">
        <f t="shared" si="135"/>
        <v>#N/A</v>
      </c>
      <c r="CE28" s="265" t="e">
        <f t="shared" si="136"/>
        <v>#N/A</v>
      </c>
      <c r="CF28" s="265" t="e">
        <f t="shared" si="49"/>
        <v>#N/A</v>
      </c>
      <c r="CG28" s="265" t="e">
        <f t="shared" si="50"/>
        <v>#N/A</v>
      </c>
      <c r="CH28" s="265" t="e">
        <f t="shared" si="51"/>
        <v>#N/A</v>
      </c>
      <c r="CI28" s="265" t="e">
        <f t="shared" si="52"/>
        <v>#N/A</v>
      </c>
      <c r="CJ28" s="265" t="e">
        <f t="shared" si="137"/>
        <v>#N/A</v>
      </c>
      <c r="CK28" s="265" t="e">
        <f t="shared" si="138"/>
        <v>#N/A</v>
      </c>
      <c r="CL28" s="266" t="e">
        <f t="shared" si="53"/>
        <v>#N/A</v>
      </c>
      <c r="CM28" s="266" t="e">
        <f t="shared" si="54"/>
        <v>#N/A</v>
      </c>
      <c r="CN28" s="266" t="e">
        <f t="shared" si="55"/>
        <v>#N/A</v>
      </c>
      <c r="CO28" s="266" t="e">
        <f t="shared" si="56"/>
        <v>#N/A</v>
      </c>
      <c r="CP28" s="266" t="e">
        <f t="shared" si="139"/>
        <v>#N/A</v>
      </c>
      <c r="CQ28" s="266" t="e">
        <f t="shared" si="140"/>
        <v>#N/A</v>
      </c>
      <c r="CR28" s="266" t="e">
        <f t="shared" si="57"/>
        <v>#N/A</v>
      </c>
      <c r="CS28" s="266" t="e">
        <f t="shared" si="58"/>
        <v>#N/A</v>
      </c>
      <c r="CT28" s="266" t="e">
        <f t="shared" si="59"/>
        <v>#N/A</v>
      </c>
      <c r="CU28" s="266" t="e">
        <f t="shared" si="60"/>
        <v>#N/A</v>
      </c>
      <c r="CV28" s="266" t="e">
        <f t="shared" si="141"/>
        <v>#N/A</v>
      </c>
      <c r="CW28" s="266" t="e">
        <f t="shared" si="142"/>
        <v>#N/A</v>
      </c>
      <c r="CX28" s="267" t="e">
        <f t="shared" si="61"/>
        <v>#N/A</v>
      </c>
      <c r="CY28" s="267" t="e">
        <f t="shared" si="62"/>
        <v>#N/A</v>
      </c>
      <c r="CZ28" s="267" t="e">
        <f t="shared" si="63"/>
        <v>#N/A</v>
      </c>
      <c r="DA28" s="267" t="e">
        <f t="shared" si="64"/>
        <v>#N/A</v>
      </c>
      <c r="DB28" s="267" t="e">
        <f t="shared" si="143"/>
        <v>#N/A</v>
      </c>
      <c r="DC28" s="267" t="e">
        <f t="shared" si="144"/>
        <v>#N/A</v>
      </c>
      <c r="DD28" s="267" t="e">
        <f t="shared" si="65"/>
        <v>#N/A</v>
      </c>
      <c r="DE28" s="267" t="e">
        <f t="shared" si="66"/>
        <v>#N/A</v>
      </c>
      <c r="DF28" s="267" t="e">
        <f t="shared" si="67"/>
        <v>#N/A</v>
      </c>
      <c r="DG28" s="267" t="e">
        <f t="shared" si="68"/>
        <v>#N/A</v>
      </c>
      <c r="DH28" s="267" t="e">
        <f t="shared" si="145"/>
        <v>#N/A</v>
      </c>
      <c r="DI28" s="267" t="e">
        <f t="shared" si="146"/>
        <v>#N/A</v>
      </c>
      <c r="DJ28" s="268" t="e">
        <f t="shared" si="69"/>
        <v>#N/A</v>
      </c>
      <c r="DK28" s="268" t="e">
        <f t="shared" si="70"/>
        <v>#N/A</v>
      </c>
      <c r="DL28" s="268" t="e">
        <f t="shared" si="71"/>
        <v>#N/A</v>
      </c>
      <c r="DM28" s="268" t="e">
        <f t="shared" si="72"/>
        <v>#N/A</v>
      </c>
      <c r="DN28" s="268" t="e">
        <f t="shared" si="147"/>
        <v>#N/A</v>
      </c>
      <c r="DO28" s="268" t="e">
        <f t="shared" si="148"/>
        <v>#N/A</v>
      </c>
      <c r="DP28" s="268" t="e">
        <f t="shared" si="73"/>
        <v>#N/A</v>
      </c>
      <c r="DQ28" s="268" t="e">
        <f t="shared" si="74"/>
        <v>#N/A</v>
      </c>
      <c r="DR28" s="268" t="e">
        <f t="shared" si="75"/>
        <v>#N/A</v>
      </c>
      <c r="DS28" s="268" t="e">
        <f t="shared" si="76"/>
        <v>#N/A</v>
      </c>
      <c r="DT28" s="268" t="e">
        <f t="shared" si="149"/>
        <v>#N/A</v>
      </c>
      <c r="DU28" s="268" t="e">
        <f t="shared" si="150"/>
        <v>#N/A</v>
      </c>
      <c r="DV28" s="269" t="e">
        <f t="shared" si="77"/>
        <v>#N/A</v>
      </c>
      <c r="DW28" s="269" t="e">
        <f t="shared" si="78"/>
        <v>#N/A</v>
      </c>
      <c r="DX28" s="269" t="e">
        <f t="shared" si="79"/>
        <v>#N/A</v>
      </c>
      <c r="DY28" s="269" t="e">
        <f t="shared" si="80"/>
        <v>#N/A</v>
      </c>
      <c r="DZ28" s="269" t="e">
        <f t="shared" si="151"/>
        <v>#N/A</v>
      </c>
      <c r="EA28" s="269" t="e">
        <f t="shared" si="152"/>
        <v>#N/A</v>
      </c>
      <c r="EB28" s="269" t="e">
        <f t="shared" si="81"/>
        <v>#N/A</v>
      </c>
      <c r="EC28" s="269" t="e">
        <f t="shared" si="82"/>
        <v>#N/A</v>
      </c>
      <c r="ED28" s="269" t="e">
        <f t="shared" si="83"/>
        <v>#N/A</v>
      </c>
      <c r="EE28" s="269" t="e">
        <f t="shared" si="84"/>
        <v>#N/A</v>
      </c>
      <c r="EF28" s="269" t="e">
        <f t="shared" si="153"/>
        <v>#N/A</v>
      </c>
      <c r="EG28" s="269" t="e">
        <f t="shared" si="154"/>
        <v>#N/A</v>
      </c>
      <c r="EH28" s="270" t="e">
        <f t="shared" si="85"/>
        <v>#N/A</v>
      </c>
      <c r="EI28" s="270" t="e">
        <f t="shared" si="86"/>
        <v>#N/A</v>
      </c>
      <c r="EJ28" s="270" t="e">
        <f t="shared" si="87"/>
        <v>#N/A</v>
      </c>
      <c r="EK28" s="270" t="e">
        <f t="shared" si="88"/>
        <v>#N/A</v>
      </c>
      <c r="EL28" s="270" t="e">
        <f t="shared" si="155"/>
        <v>#N/A</v>
      </c>
      <c r="EM28" s="270" t="e">
        <f t="shared" si="156"/>
        <v>#N/A</v>
      </c>
      <c r="EN28" s="270" t="e">
        <f t="shared" si="89"/>
        <v>#N/A</v>
      </c>
      <c r="EO28" s="270" t="e">
        <f t="shared" si="90"/>
        <v>#N/A</v>
      </c>
      <c r="EP28" s="270" t="e">
        <f t="shared" si="91"/>
        <v>#N/A</v>
      </c>
      <c r="EQ28" s="270" t="e">
        <f t="shared" si="92"/>
        <v>#N/A</v>
      </c>
      <c r="ER28" s="270" t="e">
        <f t="shared" si="157"/>
        <v>#N/A</v>
      </c>
      <c r="ES28" s="270" t="e">
        <f t="shared" si="158"/>
        <v>#N/A</v>
      </c>
      <c r="ET28" s="345"/>
    </row>
    <row r="29" spans="1:150">
      <c r="A29" s="257">
        <v>20</v>
      </c>
      <c r="B29" s="271"/>
      <c r="C29" s="259"/>
      <c r="D29" s="259"/>
      <c r="E29" s="207" t="e">
        <f>IF(D29="Cyprus",VLOOKUP(C29,CODES!$C$5:$D$82,2,FALSE),(VLOOKUP(D29,CODES!$C$5:$D$82,2,FALSE)))</f>
        <v>#N/A</v>
      </c>
      <c r="F29" s="260"/>
      <c r="G29" s="275"/>
      <c r="H29" s="190">
        <f t="shared" si="0"/>
        <v>0</v>
      </c>
      <c r="I29" s="190">
        <f t="shared" si="1"/>
        <v>0</v>
      </c>
      <c r="J29" s="191">
        <f t="shared" si="2"/>
        <v>0</v>
      </c>
      <c r="K29" s="191">
        <f t="shared" si="3"/>
        <v>0</v>
      </c>
      <c r="L29" s="192">
        <f t="shared" si="4"/>
        <v>0</v>
      </c>
      <c r="M29" s="192">
        <f t="shared" si="5"/>
        <v>0</v>
      </c>
      <c r="N29" s="192">
        <f t="shared" si="6"/>
        <v>0</v>
      </c>
      <c r="O29" s="192">
        <f t="shared" si="7"/>
        <v>0</v>
      </c>
      <c r="P29" s="193"/>
      <c r="Q29" s="193"/>
      <c r="R29" s="194">
        <f t="shared" si="93"/>
        <v>0</v>
      </c>
      <c r="S29" s="194">
        <f t="shared" si="94"/>
        <v>0</v>
      </c>
      <c r="T29" s="194" t="e">
        <f>VLOOKUP(F29,CODES!$C$87:$D$92,2,FALSE)</f>
        <v>#N/A</v>
      </c>
      <c r="U29" s="194">
        <f t="shared" si="95"/>
        <v>0</v>
      </c>
      <c r="V29" s="201" t="e">
        <f t="shared" si="96"/>
        <v>#N/A</v>
      </c>
      <c r="W29" s="202">
        <f t="shared" si="97"/>
        <v>0</v>
      </c>
      <c r="X29" s="202">
        <f t="shared" si="8"/>
        <v>0</v>
      </c>
      <c r="Y29" s="202" t="e">
        <f t="shared" si="98"/>
        <v>#N/A</v>
      </c>
      <c r="Z29" s="202">
        <f t="shared" si="9"/>
        <v>0</v>
      </c>
      <c r="AA29" s="202">
        <f t="shared" si="10"/>
        <v>0</v>
      </c>
      <c r="AB29" s="202">
        <f t="shared" si="11"/>
        <v>0</v>
      </c>
      <c r="AC29" s="202">
        <f t="shared" si="12"/>
        <v>0</v>
      </c>
      <c r="AD29" s="261" t="e">
        <f t="shared" si="13"/>
        <v>#N/A</v>
      </c>
      <c r="AE29" s="261" t="e">
        <f t="shared" si="14"/>
        <v>#N/A</v>
      </c>
      <c r="AF29" s="261" t="e">
        <f t="shared" si="15"/>
        <v>#N/A</v>
      </c>
      <c r="AG29" s="261" t="e">
        <f t="shared" si="16"/>
        <v>#N/A</v>
      </c>
      <c r="AH29" s="261" t="e">
        <f t="shared" si="99"/>
        <v>#N/A</v>
      </c>
      <c r="AI29" s="261" t="e">
        <f t="shared" si="99"/>
        <v>#N/A</v>
      </c>
      <c r="AJ29" s="261" t="e">
        <f t="shared" si="17"/>
        <v>#N/A</v>
      </c>
      <c r="AK29" s="261" t="e">
        <f t="shared" si="18"/>
        <v>#N/A</v>
      </c>
      <c r="AL29" s="261" t="e">
        <f t="shared" si="19"/>
        <v>#N/A</v>
      </c>
      <c r="AM29" s="261" t="e">
        <f t="shared" si="20"/>
        <v>#N/A</v>
      </c>
      <c r="AN29" s="261" t="e">
        <f t="shared" si="100"/>
        <v>#N/A</v>
      </c>
      <c r="AO29" s="261" t="e">
        <f t="shared" si="100"/>
        <v>#N/A</v>
      </c>
      <c r="AP29" s="262" t="e">
        <f t="shared" si="21"/>
        <v>#N/A</v>
      </c>
      <c r="AQ29" s="262" t="e">
        <f t="shared" si="22"/>
        <v>#N/A</v>
      </c>
      <c r="AR29" s="262" t="e">
        <f t="shared" si="23"/>
        <v>#N/A</v>
      </c>
      <c r="AS29" s="262" t="e">
        <f t="shared" si="24"/>
        <v>#N/A</v>
      </c>
      <c r="AT29" s="262" t="e">
        <f t="shared" si="101"/>
        <v>#N/A</v>
      </c>
      <c r="AU29" s="262" t="e">
        <f t="shared" si="101"/>
        <v>#N/A</v>
      </c>
      <c r="AV29" s="262" t="e">
        <f t="shared" si="25"/>
        <v>#N/A</v>
      </c>
      <c r="AW29" s="262" t="e">
        <f t="shared" si="26"/>
        <v>#N/A</v>
      </c>
      <c r="AX29" s="262" t="e">
        <f t="shared" si="27"/>
        <v>#N/A</v>
      </c>
      <c r="AY29" s="262" t="e">
        <f t="shared" si="28"/>
        <v>#N/A</v>
      </c>
      <c r="AZ29" s="262" t="e">
        <f t="shared" si="102"/>
        <v>#N/A</v>
      </c>
      <c r="BA29" s="262" t="e">
        <f t="shared" si="102"/>
        <v>#N/A</v>
      </c>
      <c r="BB29" s="263" t="e">
        <f t="shared" si="29"/>
        <v>#N/A</v>
      </c>
      <c r="BC29" s="263" t="e">
        <f t="shared" si="30"/>
        <v>#N/A</v>
      </c>
      <c r="BD29" s="263" t="e">
        <f t="shared" si="31"/>
        <v>#N/A</v>
      </c>
      <c r="BE29" s="263" t="e">
        <f t="shared" si="32"/>
        <v>#N/A</v>
      </c>
      <c r="BF29" s="263" t="e">
        <f t="shared" si="103"/>
        <v>#N/A</v>
      </c>
      <c r="BG29" s="263" t="e">
        <f t="shared" si="103"/>
        <v>#N/A</v>
      </c>
      <c r="BH29" s="263" t="e">
        <f t="shared" si="33"/>
        <v>#N/A</v>
      </c>
      <c r="BI29" s="263" t="e">
        <f t="shared" si="34"/>
        <v>#N/A</v>
      </c>
      <c r="BJ29" s="263" t="e">
        <f t="shared" si="35"/>
        <v>#N/A</v>
      </c>
      <c r="BK29" s="263" t="e">
        <f t="shared" si="36"/>
        <v>#N/A</v>
      </c>
      <c r="BL29" s="263" t="e">
        <f t="shared" si="104"/>
        <v>#N/A</v>
      </c>
      <c r="BM29" s="263" t="e">
        <f t="shared" si="104"/>
        <v>#N/A</v>
      </c>
      <c r="BN29" s="264" t="e">
        <f t="shared" si="37"/>
        <v>#N/A</v>
      </c>
      <c r="BO29" s="264" t="e">
        <f t="shared" si="38"/>
        <v>#N/A</v>
      </c>
      <c r="BP29" s="264" t="e">
        <f t="shared" si="39"/>
        <v>#N/A</v>
      </c>
      <c r="BQ29" s="264" t="e">
        <f t="shared" si="40"/>
        <v>#N/A</v>
      </c>
      <c r="BR29" s="264" t="e">
        <f t="shared" si="105"/>
        <v>#N/A</v>
      </c>
      <c r="BS29" s="264" t="e">
        <f t="shared" si="105"/>
        <v>#N/A</v>
      </c>
      <c r="BT29" s="264" t="e">
        <f t="shared" si="41"/>
        <v>#N/A</v>
      </c>
      <c r="BU29" s="264" t="e">
        <f t="shared" si="42"/>
        <v>#N/A</v>
      </c>
      <c r="BV29" s="264" t="e">
        <f t="shared" si="43"/>
        <v>#N/A</v>
      </c>
      <c r="BW29" s="264" t="e">
        <f t="shared" si="44"/>
        <v>#N/A</v>
      </c>
      <c r="BX29" s="264" t="e">
        <f t="shared" si="106"/>
        <v>#N/A</v>
      </c>
      <c r="BY29" s="264" t="e">
        <f t="shared" si="106"/>
        <v>#N/A</v>
      </c>
      <c r="BZ29" s="265" t="e">
        <f t="shared" si="45"/>
        <v>#N/A</v>
      </c>
      <c r="CA29" s="265" t="e">
        <f t="shared" si="46"/>
        <v>#N/A</v>
      </c>
      <c r="CB29" s="265" t="e">
        <f t="shared" si="47"/>
        <v>#N/A</v>
      </c>
      <c r="CC29" s="265" t="e">
        <f t="shared" si="48"/>
        <v>#N/A</v>
      </c>
      <c r="CD29" s="265" t="e">
        <f t="shared" si="107"/>
        <v>#N/A</v>
      </c>
      <c r="CE29" s="265" t="e">
        <f t="shared" si="107"/>
        <v>#N/A</v>
      </c>
      <c r="CF29" s="265" t="e">
        <f t="shared" si="49"/>
        <v>#N/A</v>
      </c>
      <c r="CG29" s="265" t="e">
        <f t="shared" si="50"/>
        <v>#N/A</v>
      </c>
      <c r="CH29" s="265" t="e">
        <f t="shared" si="51"/>
        <v>#N/A</v>
      </c>
      <c r="CI29" s="265" t="e">
        <f t="shared" si="52"/>
        <v>#N/A</v>
      </c>
      <c r="CJ29" s="265" t="e">
        <f t="shared" si="108"/>
        <v>#N/A</v>
      </c>
      <c r="CK29" s="265" t="e">
        <f t="shared" si="108"/>
        <v>#N/A</v>
      </c>
      <c r="CL29" s="266" t="e">
        <f t="shared" si="53"/>
        <v>#N/A</v>
      </c>
      <c r="CM29" s="266" t="e">
        <f t="shared" si="54"/>
        <v>#N/A</v>
      </c>
      <c r="CN29" s="266" t="e">
        <f t="shared" si="55"/>
        <v>#N/A</v>
      </c>
      <c r="CO29" s="266" t="e">
        <f t="shared" si="56"/>
        <v>#N/A</v>
      </c>
      <c r="CP29" s="266" t="e">
        <f t="shared" si="109"/>
        <v>#N/A</v>
      </c>
      <c r="CQ29" s="266" t="e">
        <f t="shared" si="109"/>
        <v>#N/A</v>
      </c>
      <c r="CR29" s="266" t="e">
        <f t="shared" si="57"/>
        <v>#N/A</v>
      </c>
      <c r="CS29" s="266" t="e">
        <f t="shared" si="58"/>
        <v>#N/A</v>
      </c>
      <c r="CT29" s="266" t="e">
        <f t="shared" si="59"/>
        <v>#N/A</v>
      </c>
      <c r="CU29" s="266" t="e">
        <f t="shared" si="60"/>
        <v>#N/A</v>
      </c>
      <c r="CV29" s="266" t="e">
        <f t="shared" si="110"/>
        <v>#N/A</v>
      </c>
      <c r="CW29" s="266" t="e">
        <f t="shared" si="110"/>
        <v>#N/A</v>
      </c>
      <c r="CX29" s="267" t="e">
        <f t="shared" si="61"/>
        <v>#N/A</v>
      </c>
      <c r="CY29" s="267" t="e">
        <f t="shared" si="62"/>
        <v>#N/A</v>
      </c>
      <c r="CZ29" s="267" t="e">
        <f t="shared" si="63"/>
        <v>#N/A</v>
      </c>
      <c r="DA29" s="267" t="e">
        <f t="shared" si="64"/>
        <v>#N/A</v>
      </c>
      <c r="DB29" s="267" t="e">
        <f t="shared" si="111"/>
        <v>#N/A</v>
      </c>
      <c r="DC29" s="267" t="e">
        <f t="shared" si="111"/>
        <v>#N/A</v>
      </c>
      <c r="DD29" s="267" t="e">
        <f t="shared" si="65"/>
        <v>#N/A</v>
      </c>
      <c r="DE29" s="267" t="e">
        <f t="shared" si="66"/>
        <v>#N/A</v>
      </c>
      <c r="DF29" s="267" t="e">
        <f t="shared" si="67"/>
        <v>#N/A</v>
      </c>
      <c r="DG29" s="267" t="e">
        <f t="shared" si="68"/>
        <v>#N/A</v>
      </c>
      <c r="DH29" s="267" t="e">
        <f t="shared" si="112"/>
        <v>#N/A</v>
      </c>
      <c r="DI29" s="267" t="e">
        <f t="shared" si="112"/>
        <v>#N/A</v>
      </c>
      <c r="DJ29" s="268" t="e">
        <f t="shared" si="69"/>
        <v>#N/A</v>
      </c>
      <c r="DK29" s="268" t="e">
        <f t="shared" si="70"/>
        <v>#N/A</v>
      </c>
      <c r="DL29" s="268" t="e">
        <f t="shared" si="71"/>
        <v>#N/A</v>
      </c>
      <c r="DM29" s="268" t="e">
        <f t="shared" si="72"/>
        <v>#N/A</v>
      </c>
      <c r="DN29" s="268" t="e">
        <f t="shared" si="113"/>
        <v>#N/A</v>
      </c>
      <c r="DO29" s="268" t="e">
        <f t="shared" si="113"/>
        <v>#N/A</v>
      </c>
      <c r="DP29" s="268" t="e">
        <f t="shared" si="73"/>
        <v>#N/A</v>
      </c>
      <c r="DQ29" s="268" t="e">
        <f t="shared" si="74"/>
        <v>#N/A</v>
      </c>
      <c r="DR29" s="268" t="e">
        <f t="shared" si="75"/>
        <v>#N/A</v>
      </c>
      <c r="DS29" s="268" t="e">
        <f t="shared" si="76"/>
        <v>#N/A</v>
      </c>
      <c r="DT29" s="268" t="e">
        <f t="shared" si="114"/>
        <v>#N/A</v>
      </c>
      <c r="DU29" s="268" t="e">
        <f t="shared" si="114"/>
        <v>#N/A</v>
      </c>
      <c r="DV29" s="269" t="e">
        <f t="shared" si="77"/>
        <v>#N/A</v>
      </c>
      <c r="DW29" s="269" t="e">
        <f t="shared" si="78"/>
        <v>#N/A</v>
      </c>
      <c r="DX29" s="269" t="e">
        <f t="shared" si="79"/>
        <v>#N/A</v>
      </c>
      <c r="DY29" s="269" t="e">
        <f t="shared" si="80"/>
        <v>#N/A</v>
      </c>
      <c r="DZ29" s="269" t="e">
        <f t="shared" si="115"/>
        <v>#N/A</v>
      </c>
      <c r="EA29" s="269" t="e">
        <f t="shared" si="115"/>
        <v>#N/A</v>
      </c>
      <c r="EB29" s="269" t="e">
        <f t="shared" si="81"/>
        <v>#N/A</v>
      </c>
      <c r="EC29" s="269" t="e">
        <f t="shared" si="82"/>
        <v>#N/A</v>
      </c>
      <c r="ED29" s="269" t="e">
        <f t="shared" si="83"/>
        <v>#N/A</v>
      </c>
      <c r="EE29" s="269" t="e">
        <f t="shared" si="84"/>
        <v>#N/A</v>
      </c>
      <c r="EF29" s="269" t="e">
        <f t="shared" si="116"/>
        <v>#N/A</v>
      </c>
      <c r="EG29" s="269" t="e">
        <f t="shared" si="116"/>
        <v>#N/A</v>
      </c>
      <c r="EH29" s="270" t="e">
        <f t="shared" si="85"/>
        <v>#N/A</v>
      </c>
      <c r="EI29" s="270" t="e">
        <f t="shared" si="86"/>
        <v>#N/A</v>
      </c>
      <c r="EJ29" s="270" t="e">
        <f t="shared" si="87"/>
        <v>#N/A</v>
      </c>
      <c r="EK29" s="270" t="e">
        <f t="shared" si="88"/>
        <v>#N/A</v>
      </c>
      <c r="EL29" s="270" t="e">
        <f t="shared" si="117"/>
        <v>#N/A</v>
      </c>
      <c r="EM29" s="270" t="e">
        <f t="shared" si="117"/>
        <v>#N/A</v>
      </c>
      <c r="EN29" s="270" t="e">
        <f t="shared" si="89"/>
        <v>#N/A</v>
      </c>
      <c r="EO29" s="270" t="e">
        <f t="shared" si="90"/>
        <v>#N/A</v>
      </c>
      <c r="EP29" s="270" t="e">
        <f t="shared" si="91"/>
        <v>#N/A</v>
      </c>
      <c r="EQ29" s="270" t="e">
        <f t="shared" si="92"/>
        <v>#N/A</v>
      </c>
      <c r="ER29" s="270" t="e">
        <f t="shared" si="118"/>
        <v>#N/A</v>
      </c>
      <c r="ES29" s="270" t="e">
        <f t="shared" si="118"/>
        <v>#N/A</v>
      </c>
      <c r="ET29" s="345"/>
    </row>
    <row r="30" spans="1:150">
      <c r="A30" s="257">
        <v>21</v>
      </c>
      <c r="B30" s="271"/>
      <c r="C30" s="259"/>
      <c r="D30" s="259"/>
      <c r="E30" s="207" t="e">
        <f>IF(D30="Cyprus",VLOOKUP(C30,CODES!$C$5:$D$82,2,FALSE),(VLOOKUP(D30,CODES!$C$5:$D$82,2,FALSE)))</f>
        <v>#N/A</v>
      </c>
      <c r="F30" s="260"/>
      <c r="G30" s="275"/>
      <c r="H30" s="190">
        <f t="shared" si="0"/>
        <v>0</v>
      </c>
      <c r="I30" s="190">
        <f t="shared" si="1"/>
        <v>0</v>
      </c>
      <c r="J30" s="191">
        <f t="shared" si="2"/>
        <v>0</v>
      </c>
      <c r="K30" s="191">
        <f t="shared" si="3"/>
        <v>0</v>
      </c>
      <c r="L30" s="192">
        <f t="shared" si="4"/>
        <v>0</v>
      </c>
      <c r="M30" s="192">
        <f t="shared" si="5"/>
        <v>0</v>
      </c>
      <c r="N30" s="192">
        <f t="shared" si="6"/>
        <v>0</v>
      </c>
      <c r="O30" s="192">
        <f t="shared" si="7"/>
        <v>0</v>
      </c>
      <c r="P30" s="193"/>
      <c r="Q30" s="193"/>
      <c r="R30" s="194">
        <f t="shared" si="93"/>
        <v>0</v>
      </c>
      <c r="S30" s="194">
        <f t="shared" si="94"/>
        <v>0</v>
      </c>
      <c r="T30" s="194" t="e">
        <f>VLOOKUP(F30,CODES!$C$87:$D$92,2,FALSE)</f>
        <v>#N/A</v>
      </c>
      <c r="U30" s="194">
        <f t="shared" si="95"/>
        <v>0</v>
      </c>
      <c r="V30" s="201" t="e">
        <f t="shared" si="96"/>
        <v>#N/A</v>
      </c>
      <c r="W30" s="202">
        <f t="shared" si="97"/>
        <v>0</v>
      </c>
      <c r="X30" s="202">
        <f t="shared" si="8"/>
        <v>0</v>
      </c>
      <c r="Y30" s="202" t="e">
        <f t="shared" si="98"/>
        <v>#N/A</v>
      </c>
      <c r="Z30" s="202">
        <f t="shared" si="9"/>
        <v>0</v>
      </c>
      <c r="AA30" s="202">
        <f t="shared" si="10"/>
        <v>0</v>
      </c>
      <c r="AB30" s="202">
        <f>IF(B30="STA",Y30,0)</f>
        <v>0</v>
      </c>
      <c r="AC30" s="202">
        <f t="shared" si="12"/>
        <v>0</v>
      </c>
      <c r="AD30" s="261" t="e">
        <f t="shared" si="13"/>
        <v>#N/A</v>
      </c>
      <c r="AE30" s="261" t="e">
        <f t="shared" si="14"/>
        <v>#N/A</v>
      </c>
      <c r="AF30" s="261" t="e">
        <f t="shared" si="15"/>
        <v>#N/A</v>
      </c>
      <c r="AG30" s="261" t="e">
        <f t="shared" si="16"/>
        <v>#N/A</v>
      </c>
      <c r="AH30" s="261" t="e">
        <f t="shared" si="99"/>
        <v>#N/A</v>
      </c>
      <c r="AI30" s="261" t="e">
        <f t="shared" si="99"/>
        <v>#N/A</v>
      </c>
      <c r="AJ30" s="261" t="e">
        <f t="shared" si="17"/>
        <v>#N/A</v>
      </c>
      <c r="AK30" s="261" t="e">
        <f t="shared" si="18"/>
        <v>#N/A</v>
      </c>
      <c r="AL30" s="261" t="e">
        <f t="shared" si="19"/>
        <v>#N/A</v>
      </c>
      <c r="AM30" s="261" t="e">
        <f t="shared" si="20"/>
        <v>#N/A</v>
      </c>
      <c r="AN30" s="261" t="e">
        <f t="shared" si="100"/>
        <v>#N/A</v>
      </c>
      <c r="AO30" s="261" t="e">
        <f t="shared" si="100"/>
        <v>#N/A</v>
      </c>
      <c r="AP30" s="262" t="e">
        <f t="shared" si="21"/>
        <v>#N/A</v>
      </c>
      <c r="AQ30" s="262" t="e">
        <f t="shared" si="22"/>
        <v>#N/A</v>
      </c>
      <c r="AR30" s="262" t="e">
        <f t="shared" si="23"/>
        <v>#N/A</v>
      </c>
      <c r="AS30" s="262" t="e">
        <f t="shared" si="24"/>
        <v>#N/A</v>
      </c>
      <c r="AT30" s="262" t="e">
        <f t="shared" si="101"/>
        <v>#N/A</v>
      </c>
      <c r="AU30" s="262" t="e">
        <f t="shared" si="101"/>
        <v>#N/A</v>
      </c>
      <c r="AV30" s="262" t="e">
        <f t="shared" si="25"/>
        <v>#N/A</v>
      </c>
      <c r="AW30" s="262" t="e">
        <f t="shared" si="26"/>
        <v>#N/A</v>
      </c>
      <c r="AX30" s="262" t="e">
        <f t="shared" si="27"/>
        <v>#N/A</v>
      </c>
      <c r="AY30" s="262" t="e">
        <f t="shared" si="28"/>
        <v>#N/A</v>
      </c>
      <c r="AZ30" s="262" t="e">
        <f t="shared" si="102"/>
        <v>#N/A</v>
      </c>
      <c r="BA30" s="262" t="e">
        <f t="shared" si="102"/>
        <v>#N/A</v>
      </c>
      <c r="BB30" s="263" t="e">
        <f t="shared" si="29"/>
        <v>#N/A</v>
      </c>
      <c r="BC30" s="263" t="e">
        <f t="shared" si="30"/>
        <v>#N/A</v>
      </c>
      <c r="BD30" s="263" t="e">
        <f t="shared" si="31"/>
        <v>#N/A</v>
      </c>
      <c r="BE30" s="263" t="e">
        <f t="shared" si="32"/>
        <v>#N/A</v>
      </c>
      <c r="BF30" s="263" t="e">
        <f t="shared" si="103"/>
        <v>#N/A</v>
      </c>
      <c r="BG30" s="263" t="e">
        <f t="shared" si="103"/>
        <v>#N/A</v>
      </c>
      <c r="BH30" s="263" t="e">
        <f t="shared" si="33"/>
        <v>#N/A</v>
      </c>
      <c r="BI30" s="263" t="e">
        <f t="shared" si="34"/>
        <v>#N/A</v>
      </c>
      <c r="BJ30" s="263" t="e">
        <f t="shared" si="35"/>
        <v>#N/A</v>
      </c>
      <c r="BK30" s="263" t="e">
        <f t="shared" si="36"/>
        <v>#N/A</v>
      </c>
      <c r="BL30" s="263" t="e">
        <f t="shared" si="104"/>
        <v>#N/A</v>
      </c>
      <c r="BM30" s="263" t="e">
        <f t="shared" si="104"/>
        <v>#N/A</v>
      </c>
      <c r="BN30" s="264" t="e">
        <f t="shared" si="37"/>
        <v>#N/A</v>
      </c>
      <c r="BO30" s="264" t="e">
        <f t="shared" si="38"/>
        <v>#N/A</v>
      </c>
      <c r="BP30" s="264" t="e">
        <f t="shared" si="39"/>
        <v>#N/A</v>
      </c>
      <c r="BQ30" s="264" t="e">
        <f t="shared" si="40"/>
        <v>#N/A</v>
      </c>
      <c r="BR30" s="264" t="e">
        <f t="shared" si="105"/>
        <v>#N/A</v>
      </c>
      <c r="BS30" s="264" t="e">
        <f t="shared" si="105"/>
        <v>#N/A</v>
      </c>
      <c r="BT30" s="264" t="e">
        <f t="shared" si="41"/>
        <v>#N/A</v>
      </c>
      <c r="BU30" s="264" t="e">
        <f t="shared" si="42"/>
        <v>#N/A</v>
      </c>
      <c r="BV30" s="264" t="e">
        <f t="shared" si="43"/>
        <v>#N/A</v>
      </c>
      <c r="BW30" s="264" t="e">
        <f t="shared" si="44"/>
        <v>#N/A</v>
      </c>
      <c r="BX30" s="264" t="e">
        <f t="shared" si="106"/>
        <v>#N/A</v>
      </c>
      <c r="BY30" s="264" t="e">
        <f t="shared" si="106"/>
        <v>#N/A</v>
      </c>
      <c r="BZ30" s="265" t="e">
        <f t="shared" si="45"/>
        <v>#N/A</v>
      </c>
      <c r="CA30" s="265" t="e">
        <f t="shared" si="46"/>
        <v>#N/A</v>
      </c>
      <c r="CB30" s="265" t="e">
        <f t="shared" si="47"/>
        <v>#N/A</v>
      </c>
      <c r="CC30" s="265" t="e">
        <f t="shared" si="48"/>
        <v>#N/A</v>
      </c>
      <c r="CD30" s="265" t="e">
        <f t="shared" si="107"/>
        <v>#N/A</v>
      </c>
      <c r="CE30" s="265" t="e">
        <f t="shared" si="107"/>
        <v>#N/A</v>
      </c>
      <c r="CF30" s="265" t="e">
        <f t="shared" si="49"/>
        <v>#N/A</v>
      </c>
      <c r="CG30" s="265" t="e">
        <f t="shared" si="50"/>
        <v>#N/A</v>
      </c>
      <c r="CH30" s="265" t="e">
        <f t="shared" si="51"/>
        <v>#N/A</v>
      </c>
      <c r="CI30" s="265" t="e">
        <f t="shared" si="52"/>
        <v>#N/A</v>
      </c>
      <c r="CJ30" s="265" t="e">
        <f t="shared" si="108"/>
        <v>#N/A</v>
      </c>
      <c r="CK30" s="265" t="e">
        <f t="shared" si="108"/>
        <v>#N/A</v>
      </c>
      <c r="CL30" s="266" t="e">
        <f t="shared" si="53"/>
        <v>#N/A</v>
      </c>
      <c r="CM30" s="266" t="e">
        <f t="shared" si="54"/>
        <v>#N/A</v>
      </c>
      <c r="CN30" s="266" t="e">
        <f t="shared" si="55"/>
        <v>#N/A</v>
      </c>
      <c r="CO30" s="266" t="e">
        <f t="shared" si="56"/>
        <v>#N/A</v>
      </c>
      <c r="CP30" s="266" t="e">
        <f t="shared" si="109"/>
        <v>#N/A</v>
      </c>
      <c r="CQ30" s="266" t="e">
        <f t="shared" si="109"/>
        <v>#N/A</v>
      </c>
      <c r="CR30" s="266" t="e">
        <f t="shared" si="57"/>
        <v>#N/A</v>
      </c>
      <c r="CS30" s="266" t="e">
        <f t="shared" si="58"/>
        <v>#N/A</v>
      </c>
      <c r="CT30" s="266" t="e">
        <f t="shared" si="59"/>
        <v>#N/A</v>
      </c>
      <c r="CU30" s="266" t="e">
        <f t="shared" si="60"/>
        <v>#N/A</v>
      </c>
      <c r="CV30" s="266" t="e">
        <f t="shared" si="110"/>
        <v>#N/A</v>
      </c>
      <c r="CW30" s="266" t="e">
        <f t="shared" si="110"/>
        <v>#N/A</v>
      </c>
      <c r="CX30" s="267" t="e">
        <f t="shared" si="61"/>
        <v>#N/A</v>
      </c>
      <c r="CY30" s="267" t="e">
        <f t="shared" si="62"/>
        <v>#N/A</v>
      </c>
      <c r="CZ30" s="267" t="e">
        <f t="shared" si="63"/>
        <v>#N/A</v>
      </c>
      <c r="DA30" s="267" t="e">
        <f t="shared" si="64"/>
        <v>#N/A</v>
      </c>
      <c r="DB30" s="267" t="e">
        <f t="shared" si="111"/>
        <v>#N/A</v>
      </c>
      <c r="DC30" s="267" t="e">
        <f t="shared" si="111"/>
        <v>#N/A</v>
      </c>
      <c r="DD30" s="267" t="e">
        <f t="shared" si="65"/>
        <v>#N/A</v>
      </c>
      <c r="DE30" s="267" t="e">
        <f t="shared" si="66"/>
        <v>#N/A</v>
      </c>
      <c r="DF30" s="267" t="e">
        <f t="shared" si="67"/>
        <v>#N/A</v>
      </c>
      <c r="DG30" s="267" t="e">
        <f t="shared" si="68"/>
        <v>#N/A</v>
      </c>
      <c r="DH30" s="267" t="e">
        <f t="shared" si="112"/>
        <v>#N/A</v>
      </c>
      <c r="DI30" s="267" t="e">
        <f t="shared" si="112"/>
        <v>#N/A</v>
      </c>
      <c r="DJ30" s="268" t="e">
        <f t="shared" si="69"/>
        <v>#N/A</v>
      </c>
      <c r="DK30" s="268" t="e">
        <f t="shared" si="70"/>
        <v>#N/A</v>
      </c>
      <c r="DL30" s="268" t="e">
        <f t="shared" si="71"/>
        <v>#N/A</v>
      </c>
      <c r="DM30" s="268" t="e">
        <f t="shared" si="72"/>
        <v>#N/A</v>
      </c>
      <c r="DN30" s="268" t="e">
        <f t="shared" si="113"/>
        <v>#N/A</v>
      </c>
      <c r="DO30" s="268" t="e">
        <f t="shared" si="113"/>
        <v>#N/A</v>
      </c>
      <c r="DP30" s="268" t="e">
        <f t="shared" si="73"/>
        <v>#N/A</v>
      </c>
      <c r="DQ30" s="268" t="e">
        <f t="shared" si="74"/>
        <v>#N/A</v>
      </c>
      <c r="DR30" s="268" t="e">
        <f t="shared" si="75"/>
        <v>#N/A</v>
      </c>
      <c r="DS30" s="268" t="e">
        <f t="shared" si="76"/>
        <v>#N/A</v>
      </c>
      <c r="DT30" s="268" t="e">
        <f t="shared" si="114"/>
        <v>#N/A</v>
      </c>
      <c r="DU30" s="268" t="e">
        <f t="shared" si="114"/>
        <v>#N/A</v>
      </c>
      <c r="DV30" s="269" t="e">
        <f t="shared" si="77"/>
        <v>#N/A</v>
      </c>
      <c r="DW30" s="269" t="e">
        <f t="shared" si="78"/>
        <v>#N/A</v>
      </c>
      <c r="DX30" s="269" t="e">
        <f t="shared" si="79"/>
        <v>#N/A</v>
      </c>
      <c r="DY30" s="269" t="e">
        <f t="shared" si="80"/>
        <v>#N/A</v>
      </c>
      <c r="DZ30" s="269" t="e">
        <f t="shared" si="115"/>
        <v>#N/A</v>
      </c>
      <c r="EA30" s="269" t="e">
        <f t="shared" si="115"/>
        <v>#N/A</v>
      </c>
      <c r="EB30" s="269" t="e">
        <f t="shared" si="81"/>
        <v>#N/A</v>
      </c>
      <c r="EC30" s="269" t="e">
        <f t="shared" si="82"/>
        <v>#N/A</v>
      </c>
      <c r="ED30" s="269" t="e">
        <f t="shared" si="83"/>
        <v>#N/A</v>
      </c>
      <c r="EE30" s="269" t="e">
        <f t="shared" si="84"/>
        <v>#N/A</v>
      </c>
      <c r="EF30" s="269" t="e">
        <f t="shared" si="116"/>
        <v>#N/A</v>
      </c>
      <c r="EG30" s="269" t="e">
        <f t="shared" si="116"/>
        <v>#N/A</v>
      </c>
      <c r="EH30" s="270" t="e">
        <f t="shared" si="85"/>
        <v>#N/A</v>
      </c>
      <c r="EI30" s="270" t="e">
        <f t="shared" si="86"/>
        <v>#N/A</v>
      </c>
      <c r="EJ30" s="270" t="e">
        <f t="shared" si="87"/>
        <v>#N/A</v>
      </c>
      <c r="EK30" s="270" t="e">
        <f t="shared" si="88"/>
        <v>#N/A</v>
      </c>
      <c r="EL30" s="270" t="e">
        <f t="shared" si="117"/>
        <v>#N/A</v>
      </c>
      <c r="EM30" s="270" t="e">
        <f t="shared" si="117"/>
        <v>#N/A</v>
      </c>
      <c r="EN30" s="270" t="e">
        <f t="shared" si="89"/>
        <v>#N/A</v>
      </c>
      <c r="EO30" s="270" t="e">
        <f t="shared" si="90"/>
        <v>#N/A</v>
      </c>
      <c r="EP30" s="270" t="e">
        <f t="shared" si="91"/>
        <v>#N/A</v>
      </c>
      <c r="EQ30" s="270" t="e">
        <f t="shared" si="92"/>
        <v>#N/A</v>
      </c>
      <c r="ER30" s="270" t="e">
        <f t="shared" si="118"/>
        <v>#N/A</v>
      </c>
      <c r="ES30" s="270" t="e">
        <f t="shared" si="118"/>
        <v>#N/A</v>
      </c>
      <c r="ET30" s="345"/>
    </row>
    <row r="31" spans="1:150">
      <c r="A31" s="257">
        <v>22</v>
      </c>
      <c r="B31" s="271"/>
      <c r="C31" s="259"/>
      <c r="D31" s="259"/>
      <c r="E31" s="207" t="e">
        <f>IF(D31="Cyprus",VLOOKUP(C31,CODES!$C$5:$D$82,2,FALSE),(VLOOKUP(D31,CODES!$C$5:$D$82,2,FALSE)))</f>
        <v>#N/A</v>
      </c>
      <c r="F31" s="260"/>
      <c r="G31" s="275"/>
      <c r="H31" s="190"/>
      <c r="I31" s="190">
        <f t="shared" si="1"/>
        <v>0</v>
      </c>
      <c r="J31" s="191">
        <f t="shared" si="2"/>
        <v>0</v>
      </c>
      <c r="K31" s="191">
        <f t="shared" si="3"/>
        <v>0</v>
      </c>
      <c r="L31" s="192">
        <f t="shared" si="4"/>
        <v>0</v>
      </c>
      <c r="M31" s="192">
        <f t="shared" si="5"/>
        <v>0</v>
      </c>
      <c r="N31" s="192">
        <f t="shared" si="6"/>
        <v>0</v>
      </c>
      <c r="O31" s="192">
        <f t="shared" si="7"/>
        <v>0</v>
      </c>
      <c r="P31" s="193"/>
      <c r="Q31" s="193"/>
      <c r="R31" s="194">
        <f t="shared" si="93"/>
        <v>0</v>
      </c>
      <c r="S31" s="194">
        <f t="shared" si="94"/>
        <v>0</v>
      </c>
      <c r="T31" s="194" t="e">
        <f>VLOOKUP(F31,CODES!$C$87:$D$92,2,FALSE)</f>
        <v>#N/A</v>
      </c>
      <c r="U31" s="194">
        <f t="shared" si="95"/>
        <v>0</v>
      </c>
      <c r="V31" s="201" t="e">
        <f t="shared" si="96"/>
        <v>#N/A</v>
      </c>
      <c r="W31" s="202">
        <f t="shared" si="97"/>
        <v>0</v>
      </c>
      <c r="X31" s="202">
        <f t="shared" si="8"/>
        <v>0</v>
      </c>
      <c r="Y31" s="202" t="e">
        <f t="shared" si="98"/>
        <v>#N/A</v>
      </c>
      <c r="Z31" s="202">
        <f t="shared" si="9"/>
        <v>0</v>
      </c>
      <c r="AA31" s="202">
        <f t="shared" si="10"/>
        <v>0</v>
      </c>
      <c r="AB31" s="202">
        <f>IF(B31="STA",Y31,0)</f>
        <v>0</v>
      </c>
      <c r="AC31" s="202">
        <f t="shared" si="12"/>
        <v>0</v>
      </c>
      <c r="AD31" s="261" t="e">
        <f t="shared" si="13"/>
        <v>#N/A</v>
      </c>
      <c r="AE31" s="261" t="e">
        <f t="shared" si="14"/>
        <v>#N/A</v>
      </c>
      <c r="AF31" s="261" t="e">
        <f t="shared" si="15"/>
        <v>#N/A</v>
      </c>
      <c r="AG31" s="261" t="e">
        <f t="shared" si="16"/>
        <v>#N/A</v>
      </c>
      <c r="AH31" s="261" t="e">
        <f t="shared" si="99"/>
        <v>#N/A</v>
      </c>
      <c r="AI31" s="261" t="e">
        <f t="shared" si="99"/>
        <v>#N/A</v>
      </c>
      <c r="AJ31" s="261" t="e">
        <f t="shared" si="17"/>
        <v>#N/A</v>
      </c>
      <c r="AK31" s="261" t="e">
        <f t="shared" si="18"/>
        <v>#N/A</v>
      </c>
      <c r="AL31" s="261" t="e">
        <f t="shared" si="19"/>
        <v>#N/A</v>
      </c>
      <c r="AM31" s="261" t="e">
        <f t="shared" si="20"/>
        <v>#N/A</v>
      </c>
      <c r="AN31" s="261" t="e">
        <f t="shared" si="100"/>
        <v>#N/A</v>
      </c>
      <c r="AO31" s="261" t="e">
        <f t="shared" si="100"/>
        <v>#N/A</v>
      </c>
      <c r="AP31" s="262" t="e">
        <f t="shared" si="21"/>
        <v>#N/A</v>
      </c>
      <c r="AQ31" s="262" t="e">
        <f t="shared" si="22"/>
        <v>#N/A</v>
      </c>
      <c r="AR31" s="262" t="e">
        <f t="shared" si="23"/>
        <v>#N/A</v>
      </c>
      <c r="AS31" s="262" t="e">
        <f t="shared" si="24"/>
        <v>#N/A</v>
      </c>
      <c r="AT31" s="262" t="e">
        <f t="shared" si="101"/>
        <v>#N/A</v>
      </c>
      <c r="AU31" s="262" t="e">
        <f t="shared" si="101"/>
        <v>#N/A</v>
      </c>
      <c r="AV31" s="262" t="e">
        <f t="shared" si="25"/>
        <v>#N/A</v>
      </c>
      <c r="AW31" s="262" t="e">
        <f t="shared" si="26"/>
        <v>#N/A</v>
      </c>
      <c r="AX31" s="262" t="e">
        <f t="shared" si="27"/>
        <v>#N/A</v>
      </c>
      <c r="AY31" s="262" t="e">
        <f t="shared" si="28"/>
        <v>#N/A</v>
      </c>
      <c r="AZ31" s="262" t="e">
        <f t="shared" si="102"/>
        <v>#N/A</v>
      </c>
      <c r="BA31" s="262" t="e">
        <f t="shared" si="102"/>
        <v>#N/A</v>
      </c>
      <c r="BB31" s="263" t="e">
        <f t="shared" si="29"/>
        <v>#N/A</v>
      </c>
      <c r="BC31" s="263" t="e">
        <f t="shared" si="30"/>
        <v>#N/A</v>
      </c>
      <c r="BD31" s="263" t="e">
        <f t="shared" si="31"/>
        <v>#N/A</v>
      </c>
      <c r="BE31" s="263" t="e">
        <f t="shared" si="32"/>
        <v>#N/A</v>
      </c>
      <c r="BF31" s="263" t="e">
        <f t="shared" si="103"/>
        <v>#N/A</v>
      </c>
      <c r="BG31" s="263" t="e">
        <f t="shared" si="103"/>
        <v>#N/A</v>
      </c>
      <c r="BH31" s="263" t="e">
        <f t="shared" si="33"/>
        <v>#N/A</v>
      </c>
      <c r="BI31" s="263" t="e">
        <f t="shared" si="34"/>
        <v>#N/A</v>
      </c>
      <c r="BJ31" s="263" t="e">
        <f t="shared" si="35"/>
        <v>#N/A</v>
      </c>
      <c r="BK31" s="263" t="e">
        <f t="shared" si="36"/>
        <v>#N/A</v>
      </c>
      <c r="BL31" s="263" t="e">
        <f t="shared" si="104"/>
        <v>#N/A</v>
      </c>
      <c r="BM31" s="263" t="e">
        <f t="shared" si="104"/>
        <v>#N/A</v>
      </c>
      <c r="BN31" s="264" t="e">
        <f t="shared" si="37"/>
        <v>#N/A</v>
      </c>
      <c r="BO31" s="264" t="e">
        <f t="shared" si="38"/>
        <v>#N/A</v>
      </c>
      <c r="BP31" s="264" t="e">
        <f t="shared" si="39"/>
        <v>#N/A</v>
      </c>
      <c r="BQ31" s="264" t="e">
        <f t="shared" si="40"/>
        <v>#N/A</v>
      </c>
      <c r="BR31" s="264" t="e">
        <f t="shared" si="105"/>
        <v>#N/A</v>
      </c>
      <c r="BS31" s="264" t="e">
        <f t="shared" si="105"/>
        <v>#N/A</v>
      </c>
      <c r="BT31" s="264" t="e">
        <f t="shared" si="41"/>
        <v>#N/A</v>
      </c>
      <c r="BU31" s="264" t="e">
        <f t="shared" si="42"/>
        <v>#N/A</v>
      </c>
      <c r="BV31" s="264" t="e">
        <f t="shared" si="43"/>
        <v>#N/A</v>
      </c>
      <c r="BW31" s="264" t="e">
        <f t="shared" si="44"/>
        <v>#N/A</v>
      </c>
      <c r="BX31" s="264" t="e">
        <f t="shared" si="106"/>
        <v>#N/A</v>
      </c>
      <c r="BY31" s="264" t="e">
        <f t="shared" si="106"/>
        <v>#N/A</v>
      </c>
      <c r="BZ31" s="265" t="e">
        <f t="shared" si="45"/>
        <v>#N/A</v>
      </c>
      <c r="CA31" s="265" t="e">
        <f t="shared" si="46"/>
        <v>#N/A</v>
      </c>
      <c r="CB31" s="265" t="e">
        <f t="shared" si="47"/>
        <v>#N/A</v>
      </c>
      <c r="CC31" s="265" t="e">
        <f t="shared" si="48"/>
        <v>#N/A</v>
      </c>
      <c r="CD31" s="265" t="e">
        <f t="shared" si="107"/>
        <v>#N/A</v>
      </c>
      <c r="CE31" s="265" t="e">
        <f t="shared" si="107"/>
        <v>#N/A</v>
      </c>
      <c r="CF31" s="265" t="e">
        <f t="shared" si="49"/>
        <v>#N/A</v>
      </c>
      <c r="CG31" s="265" t="e">
        <f t="shared" si="50"/>
        <v>#N/A</v>
      </c>
      <c r="CH31" s="265" t="e">
        <f t="shared" si="51"/>
        <v>#N/A</v>
      </c>
      <c r="CI31" s="265" t="e">
        <f t="shared" si="52"/>
        <v>#N/A</v>
      </c>
      <c r="CJ31" s="265" t="e">
        <f t="shared" si="108"/>
        <v>#N/A</v>
      </c>
      <c r="CK31" s="265" t="e">
        <f t="shared" si="108"/>
        <v>#N/A</v>
      </c>
      <c r="CL31" s="266" t="e">
        <f t="shared" si="53"/>
        <v>#N/A</v>
      </c>
      <c r="CM31" s="266" t="e">
        <f t="shared" si="54"/>
        <v>#N/A</v>
      </c>
      <c r="CN31" s="266" t="e">
        <f t="shared" si="55"/>
        <v>#N/A</v>
      </c>
      <c r="CO31" s="266" t="e">
        <f t="shared" si="56"/>
        <v>#N/A</v>
      </c>
      <c r="CP31" s="266" t="e">
        <f t="shared" si="109"/>
        <v>#N/A</v>
      </c>
      <c r="CQ31" s="266" t="e">
        <f t="shared" si="109"/>
        <v>#N/A</v>
      </c>
      <c r="CR31" s="266" t="e">
        <f t="shared" si="57"/>
        <v>#N/A</v>
      </c>
      <c r="CS31" s="266" t="e">
        <f t="shared" si="58"/>
        <v>#N/A</v>
      </c>
      <c r="CT31" s="266" t="e">
        <f t="shared" si="59"/>
        <v>#N/A</v>
      </c>
      <c r="CU31" s="266" t="e">
        <f t="shared" si="60"/>
        <v>#N/A</v>
      </c>
      <c r="CV31" s="266" t="e">
        <f t="shared" si="110"/>
        <v>#N/A</v>
      </c>
      <c r="CW31" s="266" t="e">
        <f t="shared" si="110"/>
        <v>#N/A</v>
      </c>
      <c r="CX31" s="267" t="e">
        <f t="shared" si="61"/>
        <v>#N/A</v>
      </c>
      <c r="CY31" s="267" t="e">
        <f t="shared" si="62"/>
        <v>#N/A</v>
      </c>
      <c r="CZ31" s="267" t="e">
        <f t="shared" si="63"/>
        <v>#N/A</v>
      </c>
      <c r="DA31" s="267" t="e">
        <f t="shared" si="64"/>
        <v>#N/A</v>
      </c>
      <c r="DB31" s="267" t="e">
        <f t="shared" si="111"/>
        <v>#N/A</v>
      </c>
      <c r="DC31" s="267" t="e">
        <f t="shared" si="111"/>
        <v>#N/A</v>
      </c>
      <c r="DD31" s="267" t="e">
        <f t="shared" si="65"/>
        <v>#N/A</v>
      </c>
      <c r="DE31" s="267" t="e">
        <f t="shared" si="66"/>
        <v>#N/A</v>
      </c>
      <c r="DF31" s="267" t="e">
        <f t="shared" si="67"/>
        <v>#N/A</v>
      </c>
      <c r="DG31" s="267" t="e">
        <f t="shared" si="68"/>
        <v>#N/A</v>
      </c>
      <c r="DH31" s="267" t="e">
        <f t="shared" si="112"/>
        <v>#N/A</v>
      </c>
      <c r="DI31" s="267" t="e">
        <f t="shared" si="112"/>
        <v>#N/A</v>
      </c>
      <c r="DJ31" s="268" t="e">
        <f t="shared" si="69"/>
        <v>#N/A</v>
      </c>
      <c r="DK31" s="268" t="e">
        <f t="shared" si="70"/>
        <v>#N/A</v>
      </c>
      <c r="DL31" s="268" t="e">
        <f t="shared" si="71"/>
        <v>#N/A</v>
      </c>
      <c r="DM31" s="268" t="e">
        <f t="shared" si="72"/>
        <v>#N/A</v>
      </c>
      <c r="DN31" s="268" t="e">
        <f t="shared" si="113"/>
        <v>#N/A</v>
      </c>
      <c r="DO31" s="268" t="e">
        <f t="shared" si="113"/>
        <v>#N/A</v>
      </c>
      <c r="DP31" s="268" t="e">
        <f t="shared" si="73"/>
        <v>#N/A</v>
      </c>
      <c r="DQ31" s="268" t="e">
        <f t="shared" si="74"/>
        <v>#N/A</v>
      </c>
      <c r="DR31" s="268" t="e">
        <f t="shared" si="75"/>
        <v>#N/A</v>
      </c>
      <c r="DS31" s="268" t="e">
        <f t="shared" si="76"/>
        <v>#N/A</v>
      </c>
      <c r="DT31" s="268" t="e">
        <f t="shared" si="114"/>
        <v>#N/A</v>
      </c>
      <c r="DU31" s="268" t="e">
        <f t="shared" si="114"/>
        <v>#N/A</v>
      </c>
      <c r="DV31" s="269" t="e">
        <f t="shared" si="77"/>
        <v>#N/A</v>
      </c>
      <c r="DW31" s="269" t="e">
        <f t="shared" si="78"/>
        <v>#N/A</v>
      </c>
      <c r="DX31" s="269" t="e">
        <f t="shared" si="79"/>
        <v>#N/A</v>
      </c>
      <c r="DY31" s="269" t="e">
        <f t="shared" si="80"/>
        <v>#N/A</v>
      </c>
      <c r="DZ31" s="269" t="e">
        <f t="shared" si="115"/>
        <v>#N/A</v>
      </c>
      <c r="EA31" s="269" t="e">
        <f t="shared" si="115"/>
        <v>#N/A</v>
      </c>
      <c r="EB31" s="269" t="e">
        <f t="shared" si="81"/>
        <v>#N/A</v>
      </c>
      <c r="EC31" s="269" t="e">
        <f t="shared" si="82"/>
        <v>#N/A</v>
      </c>
      <c r="ED31" s="269" t="e">
        <f t="shared" si="83"/>
        <v>#N/A</v>
      </c>
      <c r="EE31" s="269" t="e">
        <f t="shared" si="84"/>
        <v>#N/A</v>
      </c>
      <c r="EF31" s="269" t="e">
        <f t="shared" si="116"/>
        <v>#N/A</v>
      </c>
      <c r="EG31" s="269" t="e">
        <f t="shared" si="116"/>
        <v>#N/A</v>
      </c>
      <c r="EH31" s="270" t="e">
        <f t="shared" si="85"/>
        <v>#N/A</v>
      </c>
      <c r="EI31" s="270" t="e">
        <f t="shared" si="86"/>
        <v>#N/A</v>
      </c>
      <c r="EJ31" s="270" t="e">
        <f t="shared" si="87"/>
        <v>#N/A</v>
      </c>
      <c r="EK31" s="270" t="e">
        <f t="shared" si="88"/>
        <v>#N/A</v>
      </c>
      <c r="EL31" s="270" t="e">
        <f t="shared" si="117"/>
        <v>#N/A</v>
      </c>
      <c r="EM31" s="270" t="e">
        <f t="shared" si="117"/>
        <v>#N/A</v>
      </c>
      <c r="EN31" s="270" t="e">
        <f t="shared" si="89"/>
        <v>#N/A</v>
      </c>
      <c r="EO31" s="270" t="e">
        <f t="shared" si="90"/>
        <v>#N/A</v>
      </c>
      <c r="EP31" s="270" t="e">
        <f t="shared" si="91"/>
        <v>#N/A</v>
      </c>
      <c r="EQ31" s="270" t="e">
        <f t="shared" si="92"/>
        <v>#N/A</v>
      </c>
      <c r="ER31" s="270" t="e">
        <f t="shared" si="118"/>
        <v>#N/A</v>
      </c>
      <c r="ES31" s="270" t="e">
        <f t="shared" si="118"/>
        <v>#N/A</v>
      </c>
      <c r="ET31" s="345"/>
    </row>
    <row r="32" spans="1:150">
      <c r="A32" s="257">
        <v>23</v>
      </c>
      <c r="B32" s="271"/>
      <c r="C32" s="259"/>
      <c r="D32" s="259"/>
      <c r="E32" s="207" t="e">
        <f>IF(D32="Cyprus",VLOOKUP(C32,CODES!$C$5:$D$82,2,FALSE),(VLOOKUP(D32,CODES!$C$5:$D$82,2,FALSE)))</f>
        <v>#N/A</v>
      </c>
      <c r="F32" s="260"/>
      <c r="G32" s="275"/>
      <c r="H32" s="190"/>
      <c r="I32" s="190">
        <f t="shared" si="1"/>
        <v>0</v>
      </c>
      <c r="J32" s="191">
        <f t="shared" si="2"/>
        <v>0</v>
      </c>
      <c r="K32" s="191">
        <f t="shared" si="3"/>
        <v>0</v>
      </c>
      <c r="L32" s="192">
        <f t="shared" si="4"/>
        <v>0</v>
      </c>
      <c r="M32" s="192">
        <f t="shared" si="5"/>
        <v>0</v>
      </c>
      <c r="N32" s="192">
        <f t="shared" si="6"/>
        <v>0</v>
      </c>
      <c r="O32" s="192">
        <f t="shared" si="7"/>
        <v>0</v>
      </c>
      <c r="P32" s="193"/>
      <c r="Q32" s="193"/>
      <c r="R32" s="194">
        <f t="shared" si="93"/>
        <v>0</v>
      </c>
      <c r="S32" s="194">
        <f t="shared" si="94"/>
        <v>0</v>
      </c>
      <c r="T32" s="194" t="e">
        <f>VLOOKUP(F32,CODES!$C$87:$D$92,2,FALSE)</f>
        <v>#N/A</v>
      </c>
      <c r="U32" s="194">
        <f t="shared" si="95"/>
        <v>0</v>
      </c>
      <c r="V32" s="201" t="e">
        <f t="shared" si="96"/>
        <v>#N/A</v>
      </c>
      <c r="W32" s="202">
        <f t="shared" si="97"/>
        <v>0</v>
      </c>
      <c r="X32" s="202">
        <f t="shared" si="8"/>
        <v>0</v>
      </c>
      <c r="Y32" s="202" t="e">
        <f t="shared" si="98"/>
        <v>#N/A</v>
      </c>
      <c r="Z32" s="202">
        <f t="shared" si="9"/>
        <v>0</v>
      </c>
      <c r="AA32" s="202">
        <f t="shared" si="10"/>
        <v>0</v>
      </c>
      <c r="AB32" s="202">
        <f>IF(B32="STA",Y32,0)</f>
        <v>0</v>
      </c>
      <c r="AC32" s="202">
        <f t="shared" si="12"/>
        <v>0</v>
      </c>
      <c r="AD32" s="261" t="e">
        <f t="shared" si="13"/>
        <v>#N/A</v>
      </c>
      <c r="AE32" s="261" t="e">
        <f t="shared" si="14"/>
        <v>#N/A</v>
      </c>
      <c r="AF32" s="261" t="e">
        <f t="shared" si="15"/>
        <v>#N/A</v>
      </c>
      <c r="AG32" s="261" t="e">
        <f t="shared" si="16"/>
        <v>#N/A</v>
      </c>
      <c r="AH32" s="261" t="e">
        <f t="shared" si="99"/>
        <v>#N/A</v>
      </c>
      <c r="AI32" s="261" t="e">
        <f t="shared" si="99"/>
        <v>#N/A</v>
      </c>
      <c r="AJ32" s="261" t="e">
        <f t="shared" si="17"/>
        <v>#N/A</v>
      </c>
      <c r="AK32" s="261" t="e">
        <f t="shared" si="18"/>
        <v>#N/A</v>
      </c>
      <c r="AL32" s="261" t="e">
        <f t="shared" si="19"/>
        <v>#N/A</v>
      </c>
      <c r="AM32" s="261" t="e">
        <f t="shared" si="20"/>
        <v>#N/A</v>
      </c>
      <c r="AN32" s="261" t="e">
        <f t="shared" si="100"/>
        <v>#N/A</v>
      </c>
      <c r="AO32" s="261" t="e">
        <f t="shared" si="100"/>
        <v>#N/A</v>
      </c>
      <c r="AP32" s="262" t="e">
        <f t="shared" si="21"/>
        <v>#N/A</v>
      </c>
      <c r="AQ32" s="262" t="e">
        <f t="shared" si="22"/>
        <v>#N/A</v>
      </c>
      <c r="AR32" s="262" t="e">
        <f t="shared" si="23"/>
        <v>#N/A</v>
      </c>
      <c r="AS32" s="262" t="e">
        <f t="shared" si="24"/>
        <v>#N/A</v>
      </c>
      <c r="AT32" s="262" t="e">
        <f t="shared" si="101"/>
        <v>#N/A</v>
      </c>
      <c r="AU32" s="262" t="e">
        <f t="shared" si="101"/>
        <v>#N/A</v>
      </c>
      <c r="AV32" s="262" t="e">
        <f t="shared" si="25"/>
        <v>#N/A</v>
      </c>
      <c r="AW32" s="262" t="e">
        <f t="shared" si="26"/>
        <v>#N/A</v>
      </c>
      <c r="AX32" s="262" t="e">
        <f t="shared" si="27"/>
        <v>#N/A</v>
      </c>
      <c r="AY32" s="262" t="e">
        <f t="shared" si="28"/>
        <v>#N/A</v>
      </c>
      <c r="AZ32" s="262" t="e">
        <f t="shared" si="102"/>
        <v>#N/A</v>
      </c>
      <c r="BA32" s="262" t="e">
        <f t="shared" si="102"/>
        <v>#N/A</v>
      </c>
      <c r="BB32" s="263" t="e">
        <f t="shared" si="29"/>
        <v>#N/A</v>
      </c>
      <c r="BC32" s="263" t="e">
        <f t="shared" si="30"/>
        <v>#N/A</v>
      </c>
      <c r="BD32" s="263" t="e">
        <f t="shared" si="31"/>
        <v>#N/A</v>
      </c>
      <c r="BE32" s="263" t="e">
        <f t="shared" si="32"/>
        <v>#N/A</v>
      </c>
      <c r="BF32" s="263" t="e">
        <f t="shared" si="103"/>
        <v>#N/A</v>
      </c>
      <c r="BG32" s="263" t="e">
        <f t="shared" si="103"/>
        <v>#N/A</v>
      </c>
      <c r="BH32" s="263" t="e">
        <f t="shared" si="33"/>
        <v>#N/A</v>
      </c>
      <c r="BI32" s="263" t="e">
        <f t="shared" si="34"/>
        <v>#N/A</v>
      </c>
      <c r="BJ32" s="263" t="e">
        <f t="shared" si="35"/>
        <v>#N/A</v>
      </c>
      <c r="BK32" s="263" t="e">
        <f t="shared" si="36"/>
        <v>#N/A</v>
      </c>
      <c r="BL32" s="263" t="e">
        <f t="shared" si="104"/>
        <v>#N/A</v>
      </c>
      <c r="BM32" s="263" t="e">
        <f t="shared" si="104"/>
        <v>#N/A</v>
      </c>
      <c r="BN32" s="264" t="e">
        <f t="shared" si="37"/>
        <v>#N/A</v>
      </c>
      <c r="BO32" s="264" t="e">
        <f t="shared" si="38"/>
        <v>#N/A</v>
      </c>
      <c r="BP32" s="264" t="e">
        <f t="shared" si="39"/>
        <v>#N/A</v>
      </c>
      <c r="BQ32" s="264" t="e">
        <f t="shared" si="40"/>
        <v>#N/A</v>
      </c>
      <c r="BR32" s="264" t="e">
        <f t="shared" si="105"/>
        <v>#N/A</v>
      </c>
      <c r="BS32" s="264" t="e">
        <f t="shared" si="105"/>
        <v>#N/A</v>
      </c>
      <c r="BT32" s="264" t="e">
        <f t="shared" si="41"/>
        <v>#N/A</v>
      </c>
      <c r="BU32" s="264" t="e">
        <f t="shared" si="42"/>
        <v>#N/A</v>
      </c>
      <c r="BV32" s="264" t="e">
        <f t="shared" si="43"/>
        <v>#N/A</v>
      </c>
      <c r="BW32" s="264" t="e">
        <f t="shared" si="44"/>
        <v>#N/A</v>
      </c>
      <c r="BX32" s="264" t="e">
        <f t="shared" si="106"/>
        <v>#N/A</v>
      </c>
      <c r="BY32" s="264" t="e">
        <f t="shared" si="106"/>
        <v>#N/A</v>
      </c>
      <c r="BZ32" s="265" t="e">
        <f t="shared" si="45"/>
        <v>#N/A</v>
      </c>
      <c r="CA32" s="265" t="e">
        <f t="shared" si="46"/>
        <v>#N/A</v>
      </c>
      <c r="CB32" s="265" t="e">
        <f t="shared" si="47"/>
        <v>#N/A</v>
      </c>
      <c r="CC32" s="265" t="e">
        <f t="shared" si="48"/>
        <v>#N/A</v>
      </c>
      <c r="CD32" s="265" t="e">
        <f t="shared" si="107"/>
        <v>#N/A</v>
      </c>
      <c r="CE32" s="265" t="e">
        <f t="shared" si="107"/>
        <v>#N/A</v>
      </c>
      <c r="CF32" s="265" t="e">
        <f t="shared" si="49"/>
        <v>#N/A</v>
      </c>
      <c r="CG32" s="265" t="e">
        <f t="shared" si="50"/>
        <v>#N/A</v>
      </c>
      <c r="CH32" s="265" t="e">
        <f t="shared" si="51"/>
        <v>#N/A</v>
      </c>
      <c r="CI32" s="265" t="e">
        <f t="shared" si="52"/>
        <v>#N/A</v>
      </c>
      <c r="CJ32" s="265" t="e">
        <f t="shared" si="108"/>
        <v>#N/A</v>
      </c>
      <c r="CK32" s="265" t="e">
        <f t="shared" si="108"/>
        <v>#N/A</v>
      </c>
      <c r="CL32" s="266" t="e">
        <f t="shared" si="53"/>
        <v>#N/A</v>
      </c>
      <c r="CM32" s="266" t="e">
        <f t="shared" si="54"/>
        <v>#N/A</v>
      </c>
      <c r="CN32" s="266" t="e">
        <f t="shared" si="55"/>
        <v>#N/A</v>
      </c>
      <c r="CO32" s="266" t="e">
        <f t="shared" si="56"/>
        <v>#N/A</v>
      </c>
      <c r="CP32" s="266" t="e">
        <f t="shared" si="109"/>
        <v>#N/A</v>
      </c>
      <c r="CQ32" s="266" t="e">
        <f t="shared" si="109"/>
        <v>#N/A</v>
      </c>
      <c r="CR32" s="266" t="e">
        <f t="shared" si="57"/>
        <v>#N/A</v>
      </c>
      <c r="CS32" s="266" t="e">
        <f t="shared" si="58"/>
        <v>#N/A</v>
      </c>
      <c r="CT32" s="266" t="e">
        <f t="shared" si="59"/>
        <v>#N/A</v>
      </c>
      <c r="CU32" s="266" t="e">
        <f t="shared" si="60"/>
        <v>#N/A</v>
      </c>
      <c r="CV32" s="266" t="e">
        <f t="shared" si="110"/>
        <v>#N/A</v>
      </c>
      <c r="CW32" s="266" t="e">
        <f t="shared" si="110"/>
        <v>#N/A</v>
      </c>
      <c r="CX32" s="267" t="e">
        <f t="shared" si="61"/>
        <v>#N/A</v>
      </c>
      <c r="CY32" s="267" t="e">
        <f t="shared" si="62"/>
        <v>#N/A</v>
      </c>
      <c r="CZ32" s="267" t="e">
        <f t="shared" si="63"/>
        <v>#N/A</v>
      </c>
      <c r="DA32" s="267" t="e">
        <f t="shared" si="64"/>
        <v>#N/A</v>
      </c>
      <c r="DB32" s="267" t="e">
        <f t="shared" si="111"/>
        <v>#N/A</v>
      </c>
      <c r="DC32" s="267" t="e">
        <f t="shared" si="111"/>
        <v>#N/A</v>
      </c>
      <c r="DD32" s="267" t="e">
        <f t="shared" si="65"/>
        <v>#N/A</v>
      </c>
      <c r="DE32" s="267" t="e">
        <f t="shared" si="66"/>
        <v>#N/A</v>
      </c>
      <c r="DF32" s="267" t="e">
        <f t="shared" si="67"/>
        <v>#N/A</v>
      </c>
      <c r="DG32" s="267" t="e">
        <f t="shared" si="68"/>
        <v>#N/A</v>
      </c>
      <c r="DH32" s="267" t="e">
        <f t="shared" si="112"/>
        <v>#N/A</v>
      </c>
      <c r="DI32" s="267" t="e">
        <f t="shared" si="112"/>
        <v>#N/A</v>
      </c>
      <c r="DJ32" s="268" t="e">
        <f t="shared" si="69"/>
        <v>#N/A</v>
      </c>
      <c r="DK32" s="268" t="e">
        <f t="shared" si="70"/>
        <v>#N/A</v>
      </c>
      <c r="DL32" s="268" t="e">
        <f t="shared" si="71"/>
        <v>#N/A</v>
      </c>
      <c r="DM32" s="268" t="e">
        <f t="shared" si="72"/>
        <v>#N/A</v>
      </c>
      <c r="DN32" s="268" t="e">
        <f t="shared" si="113"/>
        <v>#N/A</v>
      </c>
      <c r="DO32" s="268" t="e">
        <f t="shared" si="113"/>
        <v>#N/A</v>
      </c>
      <c r="DP32" s="268" t="e">
        <f t="shared" si="73"/>
        <v>#N/A</v>
      </c>
      <c r="DQ32" s="268" t="e">
        <f t="shared" si="74"/>
        <v>#N/A</v>
      </c>
      <c r="DR32" s="268" t="e">
        <f t="shared" si="75"/>
        <v>#N/A</v>
      </c>
      <c r="DS32" s="268" t="e">
        <f t="shared" si="76"/>
        <v>#N/A</v>
      </c>
      <c r="DT32" s="268" t="e">
        <f t="shared" si="114"/>
        <v>#N/A</v>
      </c>
      <c r="DU32" s="268" t="e">
        <f t="shared" si="114"/>
        <v>#N/A</v>
      </c>
      <c r="DV32" s="269" t="e">
        <f t="shared" si="77"/>
        <v>#N/A</v>
      </c>
      <c r="DW32" s="269" t="e">
        <f t="shared" si="78"/>
        <v>#N/A</v>
      </c>
      <c r="DX32" s="269" t="e">
        <f t="shared" si="79"/>
        <v>#N/A</v>
      </c>
      <c r="DY32" s="269" t="e">
        <f t="shared" si="80"/>
        <v>#N/A</v>
      </c>
      <c r="DZ32" s="269" t="e">
        <f t="shared" si="115"/>
        <v>#N/A</v>
      </c>
      <c r="EA32" s="269" t="e">
        <f t="shared" si="115"/>
        <v>#N/A</v>
      </c>
      <c r="EB32" s="269" t="e">
        <f t="shared" si="81"/>
        <v>#N/A</v>
      </c>
      <c r="EC32" s="269" t="e">
        <f t="shared" si="82"/>
        <v>#N/A</v>
      </c>
      <c r="ED32" s="269" t="e">
        <f t="shared" si="83"/>
        <v>#N/A</v>
      </c>
      <c r="EE32" s="269" t="e">
        <f t="shared" si="84"/>
        <v>#N/A</v>
      </c>
      <c r="EF32" s="269" t="e">
        <f t="shared" si="116"/>
        <v>#N/A</v>
      </c>
      <c r="EG32" s="269" t="e">
        <f t="shared" si="116"/>
        <v>#N/A</v>
      </c>
      <c r="EH32" s="270" t="e">
        <f t="shared" si="85"/>
        <v>#N/A</v>
      </c>
      <c r="EI32" s="270" t="e">
        <f t="shared" si="86"/>
        <v>#N/A</v>
      </c>
      <c r="EJ32" s="270" t="e">
        <f t="shared" si="87"/>
        <v>#N/A</v>
      </c>
      <c r="EK32" s="270" t="e">
        <f t="shared" si="88"/>
        <v>#N/A</v>
      </c>
      <c r="EL32" s="270" t="e">
        <f t="shared" si="117"/>
        <v>#N/A</v>
      </c>
      <c r="EM32" s="270" t="e">
        <f t="shared" si="117"/>
        <v>#N/A</v>
      </c>
      <c r="EN32" s="270" t="e">
        <f t="shared" si="89"/>
        <v>#N/A</v>
      </c>
      <c r="EO32" s="270" t="e">
        <f t="shared" si="90"/>
        <v>#N/A</v>
      </c>
      <c r="EP32" s="270" t="e">
        <f t="shared" si="91"/>
        <v>#N/A</v>
      </c>
      <c r="EQ32" s="270" t="e">
        <f t="shared" si="92"/>
        <v>#N/A</v>
      </c>
      <c r="ER32" s="270" t="e">
        <f t="shared" si="118"/>
        <v>#N/A</v>
      </c>
      <c r="ES32" s="270" t="e">
        <f t="shared" si="118"/>
        <v>#N/A</v>
      </c>
      <c r="ET32" s="345"/>
    </row>
    <row r="33" spans="1:150" s="274" customFormat="1">
      <c r="A33" s="257">
        <v>24</v>
      </c>
      <c r="B33" s="271"/>
      <c r="C33" s="259"/>
      <c r="D33" s="259"/>
      <c r="E33" s="207" t="e">
        <f>IF(D33="Cyprus",VLOOKUP(C33,CODES!$C$5:$D$82,2,FALSE),(VLOOKUP(D33,CODES!$C$5:$D$82,2,FALSE)))</f>
        <v>#N/A</v>
      </c>
      <c r="F33" s="260"/>
      <c r="G33" s="275"/>
      <c r="H33" s="190">
        <f>IF(D33="Cyprus",L33,0)</f>
        <v>0</v>
      </c>
      <c r="I33" s="190">
        <f t="shared" si="1"/>
        <v>0</v>
      </c>
      <c r="J33" s="191">
        <f t="shared" si="2"/>
        <v>0</v>
      </c>
      <c r="K33" s="191">
        <f t="shared" si="3"/>
        <v>0</v>
      </c>
      <c r="L33" s="192">
        <f t="shared" si="4"/>
        <v>0</v>
      </c>
      <c r="M33" s="192">
        <f t="shared" si="5"/>
        <v>0</v>
      </c>
      <c r="N33" s="192">
        <f t="shared" si="6"/>
        <v>0</v>
      </c>
      <c r="O33" s="192">
        <f t="shared" si="7"/>
        <v>0</v>
      </c>
      <c r="P33" s="193"/>
      <c r="Q33" s="193"/>
      <c r="R33" s="194">
        <f t="shared" si="93"/>
        <v>0</v>
      </c>
      <c r="S33" s="194">
        <f t="shared" ref="S33:S34" si="159">G33*Q33</f>
        <v>0</v>
      </c>
      <c r="T33" s="194" t="e">
        <f>VLOOKUP(F33,CODES!$C$87:$D$92,2,FALSE)</f>
        <v>#N/A</v>
      </c>
      <c r="U33" s="194">
        <f t="shared" si="95"/>
        <v>0</v>
      </c>
      <c r="V33" s="201" t="e">
        <f t="shared" si="96"/>
        <v>#N/A</v>
      </c>
      <c r="W33" s="202">
        <f t="shared" si="97"/>
        <v>0</v>
      </c>
      <c r="X33" s="202">
        <f t="shared" si="8"/>
        <v>0</v>
      </c>
      <c r="Y33" s="202" t="e">
        <f t="shared" si="98"/>
        <v>#N/A</v>
      </c>
      <c r="Z33" s="202">
        <f t="shared" si="9"/>
        <v>0</v>
      </c>
      <c r="AA33" s="202">
        <f t="shared" si="10"/>
        <v>0</v>
      </c>
      <c r="AB33" s="202">
        <f>IF(B33="STA",Y33,0)</f>
        <v>0</v>
      </c>
      <c r="AC33" s="202">
        <f t="shared" si="12"/>
        <v>0</v>
      </c>
      <c r="AD33" s="261" t="e">
        <f t="shared" si="13"/>
        <v>#N/A</v>
      </c>
      <c r="AE33" s="261" t="e">
        <f t="shared" si="14"/>
        <v>#N/A</v>
      </c>
      <c r="AF33" s="261" t="e">
        <f t="shared" si="15"/>
        <v>#N/A</v>
      </c>
      <c r="AG33" s="261" t="e">
        <f t="shared" si="16"/>
        <v>#N/A</v>
      </c>
      <c r="AH33" s="261" t="e">
        <f t="shared" si="99"/>
        <v>#N/A</v>
      </c>
      <c r="AI33" s="261" t="e">
        <f t="shared" si="99"/>
        <v>#N/A</v>
      </c>
      <c r="AJ33" s="261" t="e">
        <f t="shared" si="17"/>
        <v>#N/A</v>
      </c>
      <c r="AK33" s="261" t="e">
        <f t="shared" si="18"/>
        <v>#N/A</v>
      </c>
      <c r="AL33" s="261" t="e">
        <f t="shared" si="19"/>
        <v>#N/A</v>
      </c>
      <c r="AM33" s="261" t="e">
        <f t="shared" si="20"/>
        <v>#N/A</v>
      </c>
      <c r="AN33" s="261" t="e">
        <f t="shared" si="100"/>
        <v>#N/A</v>
      </c>
      <c r="AO33" s="261" t="e">
        <f t="shared" si="100"/>
        <v>#N/A</v>
      </c>
      <c r="AP33" s="262" t="e">
        <f t="shared" si="21"/>
        <v>#N/A</v>
      </c>
      <c r="AQ33" s="262" t="e">
        <f t="shared" si="22"/>
        <v>#N/A</v>
      </c>
      <c r="AR33" s="262" t="e">
        <f t="shared" si="23"/>
        <v>#N/A</v>
      </c>
      <c r="AS33" s="262" t="e">
        <f t="shared" si="24"/>
        <v>#N/A</v>
      </c>
      <c r="AT33" s="262" t="e">
        <f t="shared" si="101"/>
        <v>#N/A</v>
      </c>
      <c r="AU33" s="262" t="e">
        <f t="shared" si="101"/>
        <v>#N/A</v>
      </c>
      <c r="AV33" s="262" t="e">
        <f t="shared" si="25"/>
        <v>#N/A</v>
      </c>
      <c r="AW33" s="262" t="e">
        <f t="shared" si="26"/>
        <v>#N/A</v>
      </c>
      <c r="AX33" s="262" t="e">
        <f t="shared" si="27"/>
        <v>#N/A</v>
      </c>
      <c r="AY33" s="262" t="e">
        <f t="shared" si="28"/>
        <v>#N/A</v>
      </c>
      <c r="AZ33" s="262" t="e">
        <f t="shared" si="102"/>
        <v>#N/A</v>
      </c>
      <c r="BA33" s="262" t="e">
        <f t="shared" si="102"/>
        <v>#N/A</v>
      </c>
      <c r="BB33" s="263" t="e">
        <f t="shared" si="29"/>
        <v>#N/A</v>
      </c>
      <c r="BC33" s="263" t="e">
        <f t="shared" si="30"/>
        <v>#N/A</v>
      </c>
      <c r="BD33" s="263" t="e">
        <f t="shared" si="31"/>
        <v>#N/A</v>
      </c>
      <c r="BE33" s="263" t="e">
        <f t="shared" si="32"/>
        <v>#N/A</v>
      </c>
      <c r="BF33" s="263" t="e">
        <f t="shared" si="103"/>
        <v>#N/A</v>
      </c>
      <c r="BG33" s="263" t="e">
        <f t="shared" si="103"/>
        <v>#N/A</v>
      </c>
      <c r="BH33" s="263" t="e">
        <f t="shared" si="33"/>
        <v>#N/A</v>
      </c>
      <c r="BI33" s="263" t="e">
        <f t="shared" si="34"/>
        <v>#N/A</v>
      </c>
      <c r="BJ33" s="263" t="e">
        <f t="shared" si="35"/>
        <v>#N/A</v>
      </c>
      <c r="BK33" s="263" t="e">
        <f t="shared" si="36"/>
        <v>#N/A</v>
      </c>
      <c r="BL33" s="263" t="e">
        <f t="shared" si="104"/>
        <v>#N/A</v>
      </c>
      <c r="BM33" s="263" t="e">
        <f t="shared" si="104"/>
        <v>#N/A</v>
      </c>
      <c r="BN33" s="264" t="e">
        <f t="shared" si="37"/>
        <v>#N/A</v>
      </c>
      <c r="BO33" s="264" t="e">
        <f t="shared" si="38"/>
        <v>#N/A</v>
      </c>
      <c r="BP33" s="264" t="e">
        <f t="shared" si="39"/>
        <v>#N/A</v>
      </c>
      <c r="BQ33" s="264" t="e">
        <f t="shared" si="40"/>
        <v>#N/A</v>
      </c>
      <c r="BR33" s="264" t="e">
        <f t="shared" si="105"/>
        <v>#N/A</v>
      </c>
      <c r="BS33" s="264" t="e">
        <f t="shared" si="105"/>
        <v>#N/A</v>
      </c>
      <c r="BT33" s="264" t="e">
        <f t="shared" si="41"/>
        <v>#N/A</v>
      </c>
      <c r="BU33" s="264" t="e">
        <f t="shared" si="42"/>
        <v>#N/A</v>
      </c>
      <c r="BV33" s="264" t="e">
        <f t="shared" si="43"/>
        <v>#N/A</v>
      </c>
      <c r="BW33" s="264" t="e">
        <f t="shared" si="44"/>
        <v>#N/A</v>
      </c>
      <c r="BX33" s="264" t="e">
        <f t="shared" si="106"/>
        <v>#N/A</v>
      </c>
      <c r="BY33" s="264" t="e">
        <f t="shared" si="106"/>
        <v>#N/A</v>
      </c>
      <c r="BZ33" s="265" t="e">
        <f t="shared" si="45"/>
        <v>#N/A</v>
      </c>
      <c r="CA33" s="265" t="e">
        <f t="shared" si="46"/>
        <v>#N/A</v>
      </c>
      <c r="CB33" s="265" t="e">
        <f t="shared" si="47"/>
        <v>#N/A</v>
      </c>
      <c r="CC33" s="265" t="e">
        <f t="shared" si="48"/>
        <v>#N/A</v>
      </c>
      <c r="CD33" s="265" t="e">
        <f t="shared" si="107"/>
        <v>#N/A</v>
      </c>
      <c r="CE33" s="265" t="e">
        <f t="shared" si="107"/>
        <v>#N/A</v>
      </c>
      <c r="CF33" s="265" t="e">
        <f t="shared" si="49"/>
        <v>#N/A</v>
      </c>
      <c r="CG33" s="265" t="e">
        <f t="shared" si="50"/>
        <v>#N/A</v>
      </c>
      <c r="CH33" s="265" t="e">
        <f t="shared" si="51"/>
        <v>#N/A</v>
      </c>
      <c r="CI33" s="265" t="e">
        <f t="shared" si="52"/>
        <v>#N/A</v>
      </c>
      <c r="CJ33" s="265" t="e">
        <f t="shared" si="108"/>
        <v>#N/A</v>
      </c>
      <c r="CK33" s="265" t="e">
        <f t="shared" si="108"/>
        <v>#N/A</v>
      </c>
      <c r="CL33" s="266" t="e">
        <f t="shared" si="53"/>
        <v>#N/A</v>
      </c>
      <c r="CM33" s="266" t="e">
        <f t="shared" si="54"/>
        <v>#N/A</v>
      </c>
      <c r="CN33" s="266" t="e">
        <f t="shared" si="55"/>
        <v>#N/A</v>
      </c>
      <c r="CO33" s="266" t="e">
        <f t="shared" si="56"/>
        <v>#N/A</v>
      </c>
      <c r="CP33" s="266" t="e">
        <f t="shared" si="109"/>
        <v>#N/A</v>
      </c>
      <c r="CQ33" s="266" t="e">
        <f t="shared" si="109"/>
        <v>#N/A</v>
      </c>
      <c r="CR33" s="266" t="e">
        <f t="shared" si="57"/>
        <v>#N/A</v>
      </c>
      <c r="CS33" s="266" t="e">
        <f t="shared" si="58"/>
        <v>#N/A</v>
      </c>
      <c r="CT33" s="266" t="e">
        <f t="shared" si="59"/>
        <v>#N/A</v>
      </c>
      <c r="CU33" s="266" t="e">
        <f t="shared" si="60"/>
        <v>#N/A</v>
      </c>
      <c r="CV33" s="266" t="e">
        <f t="shared" si="110"/>
        <v>#N/A</v>
      </c>
      <c r="CW33" s="266" t="e">
        <f t="shared" si="110"/>
        <v>#N/A</v>
      </c>
      <c r="CX33" s="267" t="e">
        <f t="shared" si="61"/>
        <v>#N/A</v>
      </c>
      <c r="CY33" s="267" t="e">
        <f t="shared" si="62"/>
        <v>#N/A</v>
      </c>
      <c r="CZ33" s="267" t="e">
        <f t="shared" si="63"/>
        <v>#N/A</v>
      </c>
      <c r="DA33" s="267" t="e">
        <f t="shared" si="64"/>
        <v>#N/A</v>
      </c>
      <c r="DB33" s="267" t="e">
        <f t="shared" si="111"/>
        <v>#N/A</v>
      </c>
      <c r="DC33" s="267" t="e">
        <f t="shared" si="111"/>
        <v>#N/A</v>
      </c>
      <c r="DD33" s="267" t="e">
        <f t="shared" si="65"/>
        <v>#N/A</v>
      </c>
      <c r="DE33" s="267" t="e">
        <f t="shared" si="66"/>
        <v>#N/A</v>
      </c>
      <c r="DF33" s="267" t="e">
        <f t="shared" si="67"/>
        <v>#N/A</v>
      </c>
      <c r="DG33" s="267" t="e">
        <f t="shared" si="68"/>
        <v>#N/A</v>
      </c>
      <c r="DH33" s="267" t="e">
        <f t="shared" si="112"/>
        <v>#N/A</v>
      </c>
      <c r="DI33" s="267" t="e">
        <f t="shared" si="112"/>
        <v>#N/A</v>
      </c>
      <c r="DJ33" s="268" t="e">
        <f t="shared" si="69"/>
        <v>#N/A</v>
      </c>
      <c r="DK33" s="268" t="e">
        <f t="shared" si="70"/>
        <v>#N/A</v>
      </c>
      <c r="DL33" s="268" t="e">
        <f t="shared" si="71"/>
        <v>#N/A</v>
      </c>
      <c r="DM33" s="268" t="e">
        <f t="shared" si="72"/>
        <v>#N/A</v>
      </c>
      <c r="DN33" s="268" t="e">
        <f t="shared" si="113"/>
        <v>#N/A</v>
      </c>
      <c r="DO33" s="268" t="e">
        <f t="shared" si="113"/>
        <v>#N/A</v>
      </c>
      <c r="DP33" s="268" t="e">
        <f t="shared" si="73"/>
        <v>#N/A</v>
      </c>
      <c r="DQ33" s="268" t="e">
        <f t="shared" si="74"/>
        <v>#N/A</v>
      </c>
      <c r="DR33" s="268" t="e">
        <f t="shared" si="75"/>
        <v>#N/A</v>
      </c>
      <c r="DS33" s="268" t="e">
        <f t="shared" si="76"/>
        <v>#N/A</v>
      </c>
      <c r="DT33" s="268" t="e">
        <f t="shared" si="114"/>
        <v>#N/A</v>
      </c>
      <c r="DU33" s="268" t="e">
        <f t="shared" si="114"/>
        <v>#N/A</v>
      </c>
      <c r="DV33" s="269" t="e">
        <f t="shared" si="77"/>
        <v>#N/A</v>
      </c>
      <c r="DW33" s="269" t="e">
        <f t="shared" si="78"/>
        <v>#N/A</v>
      </c>
      <c r="DX33" s="269" t="e">
        <f t="shared" si="79"/>
        <v>#N/A</v>
      </c>
      <c r="DY33" s="269" t="e">
        <f t="shared" si="80"/>
        <v>#N/A</v>
      </c>
      <c r="DZ33" s="269" t="e">
        <f t="shared" si="115"/>
        <v>#N/A</v>
      </c>
      <c r="EA33" s="269" t="e">
        <f t="shared" si="115"/>
        <v>#N/A</v>
      </c>
      <c r="EB33" s="269" t="e">
        <f t="shared" si="81"/>
        <v>#N/A</v>
      </c>
      <c r="EC33" s="269" t="e">
        <f t="shared" si="82"/>
        <v>#N/A</v>
      </c>
      <c r="ED33" s="269" t="e">
        <f t="shared" si="83"/>
        <v>#N/A</v>
      </c>
      <c r="EE33" s="269" t="e">
        <f t="shared" si="84"/>
        <v>#N/A</v>
      </c>
      <c r="EF33" s="269" t="e">
        <f t="shared" si="116"/>
        <v>#N/A</v>
      </c>
      <c r="EG33" s="269" t="e">
        <f t="shared" si="116"/>
        <v>#N/A</v>
      </c>
      <c r="EH33" s="270" t="e">
        <f t="shared" si="85"/>
        <v>#N/A</v>
      </c>
      <c r="EI33" s="270" t="e">
        <f t="shared" si="86"/>
        <v>#N/A</v>
      </c>
      <c r="EJ33" s="270" t="e">
        <f t="shared" si="87"/>
        <v>#N/A</v>
      </c>
      <c r="EK33" s="270" t="e">
        <f t="shared" si="88"/>
        <v>#N/A</v>
      </c>
      <c r="EL33" s="270" t="e">
        <f t="shared" si="117"/>
        <v>#N/A</v>
      </c>
      <c r="EM33" s="270" t="e">
        <f t="shared" si="117"/>
        <v>#N/A</v>
      </c>
      <c r="EN33" s="270" t="e">
        <f t="shared" si="89"/>
        <v>#N/A</v>
      </c>
      <c r="EO33" s="270" t="e">
        <f t="shared" si="90"/>
        <v>#N/A</v>
      </c>
      <c r="EP33" s="270" t="e">
        <f t="shared" si="91"/>
        <v>#N/A</v>
      </c>
      <c r="EQ33" s="270" t="e">
        <f t="shared" si="92"/>
        <v>#N/A</v>
      </c>
      <c r="ER33" s="270" t="e">
        <f t="shared" si="118"/>
        <v>#N/A</v>
      </c>
      <c r="ES33" s="270" t="e">
        <f t="shared" si="118"/>
        <v>#N/A</v>
      </c>
      <c r="ET33" s="344"/>
    </row>
    <row r="34" spans="1:150" s="273" customFormat="1" ht="15.75" thickBot="1">
      <c r="A34" s="257">
        <v>25</v>
      </c>
      <c r="B34" s="271"/>
      <c r="C34" s="276"/>
      <c r="D34" s="276"/>
      <c r="E34" s="207" t="e">
        <f>IF(D34="Cyprus",VLOOKUP(C34,CODES!$C$5:$D$82,2,FALSE),(VLOOKUP(D34,CODES!$C$5:$D$82,2,FALSE)))</f>
        <v>#N/A</v>
      </c>
      <c r="F34" s="277"/>
      <c r="G34" s="278"/>
      <c r="H34" s="190">
        <f>IF(D34="Cyprus",L34,0)</f>
        <v>0</v>
      </c>
      <c r="I34" s="190">
        <f t="shared" si="1"/>
        <v>0</v>
      </c>
      <c r="J34" s="191">
        <f t="shared" si="2"/>
        <v>0</v>
      </c>
      <c r="K34" s="191">
        <f t="shared" si="3"/>
        <v>0</v>
      </c>
      <c r="L34" s="192">
        <f t="shared" si="4"/>
        <v>0</v>
      </c>
      <c r="M34" s="192">
        <f t="shared" si="5"/>
        <v>0</v>
      </c>
      <c r="N34" s="192">
        <f t="shared" si="6"/>
        <v>0</v>
      </c>
      <c r="O34" s="192">
        <f t="shared" si="7"/>
        <v>0</v>
      </c>
      <c r="P34" s="279"/>
      <c r="Q34" s="279"/>
      <c r="R34" s="194">
        <f t="shared" si="93"/>
        <v>0</v>
      </c>
      <c r="S34" s="194">
        <f t="shared" si="159"/>
        <v>0</v>
      </c>
      <c r="T34" s="194" t="e">
        <f>VLOOKUP(F34,CODES!$C$87:$D$92,2,FALSE)</f>
        <v>#N/A</v>
      </c>
      <c r="U34" s="194">
        <f t="shared" si="95"/>
        <v>0</v>
      </c>
      <c r="V34" s="201" t="e">
        <f t="shared" si="96"/>
        <v>#N/A</v>
      </c>
      <c r="W34" s="202">
        <f t="shared" si="97"/>
        <v>0</v>
      </c>
      <c r="X34" s="202">
        <f t="shared" si="8"/>
        <v>0</v>
      </c>
      <c r="Y34" s="202" t="e">
        <f t="shared" si="98"/>
        <v>#N/A</v>
      </c>
      <c r="Z34" s="202">
        <f t="shared" si="9"/>
        <v>0</v>
      </c>
      <c r="AA34" s="202">
        <f t="shared" si="10"/>
        <v>0</v>
      </c>
      <c r="AB34" s="202">
        <f>IF(B34="STA",Y34,0)</f>
        <v>0</v>
      </c>
      <c r="AC34" s="202">
        <f t="shared" si="12"/>
        <v>0</v>
      </c>
      <c r="AD34" s="261" t="e">
        <f t="shared" si="13"/>
        <v>#N/A</v>
      </c>
      <c r="AE34" s="261" t="e">
        <f t="shared" si="14"/>
        <v>#N/A</v>
      </c>
      <c r="AF34" s="261" t="e">
        <f t="shared" si="15"/>
        <v>#N/A</v>
      </c>
      <c r="AG34" s="261" t="e">
        <f t="shared" si="16"/>
        <v>#N/A</v>
      </c>
      <c r="AH34" s="261" t="e">
        <f t="shared" si="99"/>
        <v>#N/A</v>
      </c>
      <c r="AI34" s="261" t="e">
        <f t="shared" si="99"/>
        <v>#N/A</v>
      </c>
      <c r="AJ34" s="261" t="e">
        <f t="shared" si="17"/>
        <v>#N/A</v>
      </c>
      <c r="AK34" s="261" t="e">
        <f t="shared" si="18"/>
        <v>#N/A</v>
      </c>
      <c r="AL34" s="261" t="e">
        <f t="shared" si="19"/>
        <v>#N/A</v>
      </c>
      <c r="AM34" s="261" t="e">
        <f t="shared" si="20"/>
        <v>#N/A</v>
      </c>
      <c r="AN34" s="261" t="e">
        <f t="shared" si="100"/>
        <v>#N/A</v>
      </c>
      <c r="AO34" s="261" t="e">
        <f t="shared" ref="AO34" si="160">AK34+AM34</f>
        <v>#N/A</v>
      </c>
      <c r="AP34" s="262" t="e">
        <f t="shared" si="21"/>
        <v>#N/A</v>
      </c>
      <c r="AQ34" s="262" t="e">
        <f t="shared" si="22"/>
        <v>#N/A</v>
      </c>
      <c r="AR34" s="262" t="e">
        <f t="shared" si="23"/>
        <v>#N/A</v>
      </c>
      <c r="AS34" s="262" t="e">
        <f t="shared" si="24"/>
        <v>#N/A</v>
      </c>
      <c r="AT34" s="262" t="e">
        <f t="shared" si="101"/>
        <v>#N/A</v>
      </c>
      <c r="AU34" s="262" t="e">
        <f t="shared" si="101"/>
        <v>#N/A</v>
      </c>
      <c r="AV34" s="262" t="e">
        <f t="shared" si="25"/>
        <v>#N/A</v>
      </c>
      <c r="AW34" s="262" t="e">
        <f t="shared" si="26"/>
        <v>#N/A</v>
      </c>
      <c r="AX34" s="262" t="e">
        <f t="shared" si="27"/>
        <v>#N/A</v>
      </c>
      <c r="AY34" s="262" t="e">
        <f t="shared" si="28"/>
        <v>#N/A</v>
      </c>
      <c r="AZ34" s="262" t="e">
        <f t="shared" ref="AZ34" si="161">AV34+AX34</f>
        <v>#N/A</v>
      </c>
      <c r="BA34" s="262" t="e">
        <f t="shared" ref="BA34" si="162">AW34+AY34</f>
        <v>#N/A</v>
      </c>
      <c r="BB34" s="263" t="e">
        <f t="shared" si="29"/>
        <v>#N/A</v>
      </c>
      <c r="BC34" s="263" t="e">
        <f t="shared" si="30"/>
        <v>#N/A</v>
      </c>
      <c r="BD34" s="263" t="e">
        <f t="shared" si="31"/>
        <v>#N/A</v>
      </c>
      <c r="BE34" s="263" t="e">
        <f t="shared" si="32"/>
        <v>#N/A</v>
      </c>
      <c r="BF34" s="263" t="e">
        <f t="shared" si="103"/>
        <v>#N/A</v>
      </c>
      <c r="BG34" s="263" t="e">
        <f t="shared" si="103"/>
        <v>#N/A</v>
      </c>
      <c r="BH34" s="263" t="e">
        <f t="shared" si="33"/>
        <v>#N/A</v>
      </c>
      <c r="BI34" s="263" t="e">
        <f t="shared" si="34"/>
        <v>#N/A</v>
      </c>
      <c r="BJ34" s="263" t="e">
        <f t="shared" si="35"/>
        <v>#N/A</v>
      </c>
      <c r="BK34" s="263" t="e">
        <f t="shared" si="36"/>
        <v>#N/A</v>
      </c>
      <c r="BL34" s="263" t="e">
        <f t="shared" si="104"/>
        <v>#N/A</v>
      </c>
      <c r="BM34" s="263" t="e">
        <f t="shared" ref="BM34" si="163">BI34+BK34</f>
        <v>#N/A</v>
      </c>
      <c r="BN34" s="264" t="e">
        <f t="shared" si="37"/>
        <v>#N/A</v>
      </c>
      <c r="BO34" s="264" t="e">
        <f t="shared" si="38"/>
        <v>#N/A</v>
      </c>
      <c r="BP34" s="264" t="e">
        <f t="shared" si="39"/>
        <v>#N/A</v>
      </c>
      <c r="BQ34" s="264" t="e">
        <f t="shared" si="40"/>
        <v>#N/A</v>
      </c>
      <c r="BR34" s="264" t="e">
        <f t="shared" si="105"/>
        <v>#N/A</v>
      </c>
      <c r="BS34" s="264" t="e">
        <f t="shared" si="105"/>
        <v>#N/A</v>
      </c>
      <c r="BT34" s="264" t="e">
        <f t="shared" si="41"/>
        <v>#N/A</v>
      </c>
      <c r="BU34" s="264" t="e">
        <f t="shared" si="42"/>
        <v>#N/A</v>
      </c>
      <c r="BV34" s="264" t="e">
        <f t="shared" si="43"/>
        <v>#N/A</v>
      </c>
      <c r="BW34" s="264" t="e">
        <f t="shared" si="44"/>
        <v>#N/A</v>
      </c>
      <c r="BX34" s="264" t="e">
        <f t="shared" si="106"/>
        <v>#N/A</v>
      </c>
      <c r="BY34" s="264" t="e">
        <f t="shared" ref="BY34" si="164">BU34+BW34</f>
        <v>#N/A</v>
      </c>
      <c r="BZ34" s="265" t="e">
        <f t="shared" si="45"/>
        <v>#N/A</v>
      </c>
      <c r="CA34" s="280" t="e">
        <f t="shared" si="46"/>
        <v>#N/A</v>
      </c>
      <c r="CB34" s="265" t="e">
        <f t="shared" si="47"/>
        <v>#N/A</v>
      </c>
      <c r="CC34" s="265" t="e">
        <f t="shared" si="48"/>
        <v>#N/A</v>
      </c>
      <c r="CD34" s="265" t="e">
        <f t="shared" si="107"/>
        <v>#N/A</v>
      </c>
      <c r="CE34" s="265" t="e">
        <f t="shared" si="107"/>
        <v>#N/A</v>
      </c>
      <c r="CF34" s="265" t="e">
        <f t="shared" si="49"/>
        <v>#N/A</v>
      </c>
      <c r="CG34" s="265" t="e">
        <f t="shared" si="50"/>
        <v>#N/A</v>
      </c>
      <c r="CH34" s="265" t="e">
        <f t="shared" si="51"/>
        <v>#N/A</v>
      </c>
      <c r="CI34" s="265" t="e">
        <f t="shared" si="52"/>
        <v>#N/A</v>
      </c>
      <c r="CJ34" s="265" t="e">
        <f t="shared" si="108"/>
        <v>#N/A</v>
      </c>
      <c r="CK34" s="265" t="e">
        <f t="shared" ref="CK34" si="165">CG34+CI34</f>
        <v>#N/A</v>
      </c>
      <c r="CL34" s="266" t="e">
        <f t="shared" si="53"/>
        <v>#N/A</v>
      </c>
      <c r="CM34" s="266" t="e">
        <f t="shared" si="54"/>
        <v>#N/A</v>
      </c>
      <c r="CN34" s="266" t="e">
        <f t="shared" si="55"/>
        <v>#N/A</v>
      </c>
      <c r="CO34" s="266" t="e">
        <f t="shared" si="56"/>
        <v>#N/A</v>
      </c>
      <c r="CP34" s="281" t="e">
        <f t="shared" si="109"/>
        <v>#N/A</v>
      </c>
      <c r="CQ34" s="281" t="e">
        <f t="shared" si="109"/>
        <v>#N/A</v>
      </c>
      <c r="CR34" s="266" t="e">
        <f t="shared" si="57"/>
        <v>#N/A</v>
      </c>
      <c r="CS34" s="266" t="e">
        <f t="shared" si="58"/>
        <v>#N/A</v>
      </c>
      <c r="CT34" s="266" t="e">
        <f t="shared" si="59"/>
        <v>#N/A</v>
      </c>
      <c r="CU34" s="266" t="e">
        <f t="shared" si="60"/>
        <v>#N/A</v>
      </c>
      <c r="CV34" s="266" t="e">
        <f t="shared" ref="CV34" si="166">CR34+CT34</f>
        <v>#N/A</v>
      </c>
      <c r="CW34" s="281" t="e">
        <f t="shared" ref="CW34" si="167">CS34+CU34</f>
        <v>#N/A</v>
      </c>
      <c r="CX34" s="267" t="e">
        <f t="shared" si="61"/>
        <v>#N/A</v>
      </c>
      <c r="CY34" s="267" t="e">
        <f t="shared" si="62"/>
        <v>#N/A</v>
      </c>
      <c r="CZ34" s="267" t="e">
        <f t="shared" si="63"/>
        <v>#N/A</v>
      </c>
      <c r="DA34" s="267" t="e">
        <f t="shared" si="64"/>
        <v>#N/A</v>
      </c>
      <c r="DB34" s="282" t="e">
        <f t="shared" si="111"/>
        <v>#N/A</v>
      </c>
      <c r="DC34" s="282" t="e">
        <f t="shared" si="111"/>
        <v>#N/A</v>
      </c>
      <c r="DD34" s="267" t="e">
        <f t="shared" si="65"/>
        <v>#N/A</v>
      </c>
      <c r="DE34" s="267" t="e">
        <f t="shared" si="66"/>
        <v>#N/A</v>
      </c>
      <c r="DF34" s="267" t="e">
        <f t="shared" si="67"/>
        <v>#N/A</v>
      </c>
      <c r="DG34" s="267" t="e">
        <f t="shared" si="68"/>
        <v>#N/A</v>
      </c>
      <c r="DH34" s="282"/>
      <c r="DI34" s="282" t="e">
        <f t="shared" ref="DI34" si="168">DE34+DG34</f>
        <v>#N/A</v>
      </c>
      <c r="DJ34" s="268" t="e">
        <f t="shared" si="69"/>
        <v>#N/A</v>
      </c>
      <c r="DK34" s="268" t="e">
        <f t="shared" si="70"/>
        <v>#N/A</v>
      </c>
      <c r="DL34" s="268" t="e">
        <f t="shared" si="71"/>
        <v>#N/A</v>
      </c>
      <c r="DM34" s="268" t="e">
        <f t="shared" si="72"/>
        <v>#N/A</v>
      </c>
      <c r="DN34" s="283" t="e">
        <f t="shared" si="113"/>
        <v>#N/A</v>
      </c>
      <c r="DO34" s="283" t="e">
        <f t="shared" si="113"/>
        <v>#N/A</v>
      </c>
      <c r="DP34" s="268" t="e">
        <f t="shared" si="73"/>
        <v>#N/A</v>
      </c>
      <c r="DQ34" s="268" t="e">
        <f t="shared" si="74"/>
        <v>#N/A</v>
      </c>
      <c r="DR34" s="268" t="e">
        <f>IF(E34="08 IPA",K34,0)</f>
        <v>#N/A</v>
      </c>
      <c r="DS34" s="268" t="e">
        <f t="shared" si="76"/>
        <v>#N/A</v>
      </c>
      <c r="DT34" s="268" t="e">
        <f t="shared" si="114"/>
        <v>#N/A</v>
      </c>
      <c r="DU34" s="283" t="e">
        <f t="shared" ref="DU34" si="169">DQ34+DS34</f>
        <v>#N/A</v>
      </c>
      <c r="DV34" s="269" t="e">
        <f t="shared" si="77"/>
        <v>#N/A</v>
      </c>
      <c r="DW34" s="269" t="e">
        <f t="shared" si="78"/>
        <v>#N/A</v>
      </c>
      <c r="DX34" s="269" t="e">
        <f t="shared" si="79"/>
        <v>#N/A</v>
      </c>
      <c r="DY34" s="269" t="e">
        <f t="shared" si="80"/>
        <v>#N/A</v>
      </c>
      <c r="DZ34" s="284" t="e">
        <f t="shared" si="115"/>
        <v>#N/A</v>
      </c>
      <c r="EA34" s="284" t="e">
        <f t="shared" si="115"/>
        <v>#N/A</v>
      </c>
      <c r="EB34" s="269" t="e">
        <f t="shared" si="81"/>
        <v>#N/A</v>
      </c>
      <c r="EC34" s="269" t="e">
        <f t="shared" si="82"/>
        <v>#N/A</v>
      </c>
      <c r="ED34" s="269" t="e">
        <f t="shared" si="83"/>
        <v>#N/A</v>
      </c>
      <c r="EE34" s="269" t="e">
        <f t="shared" si="84"/>
        <v>#N/A</v>
      </c>
      <c r="EF34" s="269" t="e">
        <f t="shared" si="116"/>
        <v>#N/A</v>
      </c>
      <c r="EG34" s="284" t="e">
        <f t="shared" ref="EG34" si="170">EC34+EE34</f>
        <v>#N/A</v>
      </c>
      <c r="EH34" s="270" t="e">
        <f t="shared" si="85"/>
        <v>#N/A</v>
      </c>
      <c r="EI34" s="270" t="e">
        <f t="shared" si="86"/>
        <v>#N/A</v>
      </c>
      <c r="EJ34" s="270" t="e">
        <f t="shared" si="87"/>
        <v>#N/A</v>
      </c>
      <c r="EK34" s="270" t="e">
        <f t="shared" si="88"/>
        <v>#N/A</v>
      </c>
      <c r="EL34" s="285" t="e">
        <f t="shared" si="117"/>
        <v>#N/A</v>
      </c>
      <c r="EM34" s="285" t="e">
        <f t="shared" si="117"/>
        <v>#N/A</v>
      </c>
      <c r="EN34" s="270" t="e">
        <f t="shared" si="89"/>
        <v>#N/A</v>
      </c>
      <c r="EO34" s="270" t="e">
        <f t="shared" si="90"/>
        <v>#N/A</v>
      </c>
      <c r="EP34" s="270" t="e">
        <f t="shared" si="91"/>
        <v>#N/A</v>
      </c>
      <c r="EQ34" s="270" t="e">
        <f t="shared" si="92"/>
        <v>#N/A</v>
      </c>
      <c r="ER34" s="270" t="e">
        <f t="shared" si="118"/>
        <v>#N/A</v>
      </c>
      <c r="ES34" s="285" t="e">
        <f t="shared" ref="ES34" si="171">EO34+EQ34</f>
        <v>#N/A</v>
      </c>
      <c r="ET34" s="345"/>
    </row>
    <row r="35" spans="1:150" s="313" customFormat="1" ht="15.75" thickBot="1">
      <c r="A35" s="286"/>
      <c r="B35" s="287"/>
      <c r="C35" s="287"/>
      <c r="D35" s="287"/>
      <c r="E35" s="287"/>
      <c r="F35" s="288"/>
      <c r="G35" s="290">
        <f>SUM(G10:G34)</f>
        <v>0</v>
      </c>
      <c r="H35" s="195">
        <f t="shared" ref="H35:K35" si="172">SUM(H10:H34)</f>
        <v>0</v>
      </c>
      <c r="I35" s="195">
        <f t="shared" si="172"/>
        <v>0</v>
      </c>
      <c r="J35" s="196">
        <f t="shared" si="172"/>
        <v>0</v>
      </c>
      <c r="K35" s="196">
        <f t="shared" si="172"/>
        <v>0</v>
      </c>
      <c r="L35" s="197">
        <f t="shared" ref="L35:O35" si="173">SUM(L10:L34)</f>
        <v>0</v>
      </c>
      <c r="M35" s="197">
        <f>SUM(M10:M34)</f>
        <v>0</v>
      </c>
      <c r="N35" s="197">
        <f>SUM(N10:N34)</f>
        <v>0</v>
      </c>
      <c r="O35" s="197">
        <f t="shared" si="173"/>
        <v>0</v>
      </c>
      <c r="P35" s="198"/>
      <c r="Q35" s="198"/>
      <c r="R35" s="199">
        <f>SUM(R10:R34)</f>
        <v>0</v>
      </c>
      <c r="S35" s="199">
        <f>SUM(S10:S34)</f>
        <v>0</v>
      </c>
      <c r="T35" s="199"/>
      <c r="U35" s="199"/>
      <c r="V35" s="204" t="e">
        <f t="shared" ref="V35:AC35" si="174">SUM(V10:V34)</f>
        <v>#N/A</v>
      </c>
      <c r="W35" s="205">
        <f t="shared" si="174"/>
        <v>0</v>
      </c>
      <c r="X35" s="205">
        <f t="shared" si="174"/>
        <v>0</v>
      </c>
      <c r="Y35" s="205" t="e">
        <f t="shared" si="174"/>
        <v>#N/A</v>
      </c>
      <c r="Z35" s="205">
        <f t="shared" si="174"/>
        <v>0</v>
      </c>
      <c r="AA35" s="205">
        <f t="shared" si="174"/>
        <v>0</v>
      </c>
      <c r="AB35" s="205">
        <f t="shared" si="174"/>
        <v>0</v>
      </c>
      <c r="AC35" s="205">
        <f t="shared" si="174"/>
        <v>0</v>
      </c>
      <c r="AD35" s="289" t="e">
        <f>SUM(AD13:AD34)</f>
        <v>#N/A</v>
      </c>
      <c r="AE35" s="289" t="e">
        <f t="shared" ref="AE35:AO35" si="175">SUM(AE10:AE34)</f>
        <v>#N/A</v>
      </c>
      <c r="AF35" s="289" t="e">
        <f t="shared" si="175"/>
        <v>#N/A</v>
      </c>
      <c r="AG35" s="289" t="e">
        <f t="shared" si="175"/>
        <v>#N/A</v>
      </c>
      <c r="AH35" s="289" t="e">
        <f t="shared" si="175"/>
        <v>#N/A</v>
      </c>
      <c r="AI35" s="289" t="e">
        <f t="shared" si="175"/>
        <v>#N/A</v>
      </c>
      <c r="AJ35" s="289" t="e">
        <f t="shared" si="175"/>
        <v>#N/A</v>
      </c>
      <c r="AK35" s="289" t="e">
        <f t="shared" si="175"/>
        <v>#N/A</v>
      </c>
      <c r="AL35" s="289" t="e">
        <f t="shared" si="175"/>
        <v>#N/A</v>
      </c>
      <c r="AM35" s="289" t="e">
        <f t="shared" si="175"/>
        <v>#N/A</v>
      </c>
      <c r="AN35" s="289" t="e">
        <f t="shared" si="175"/>
        <v>#N/A</v>
      </c>
      <c r="AO35" s="289" t="e">
        <f t="shared" si="175"/>
        <v>#N/A</v>
      </c>
      <c r="AP35" s="291" t="e">
        <f>SUM(AP13:AP34)</f>
        <v>#N/A</v>
      </c>
      <c r="AQ35" s="291" t="e">
        <f t="shared" ref="AQ35:BA35" si="176">SUM(AQ10:AQ34)</f>
        <v>#N/A</v>
      </c>
      <c r="AR35" s="291" t="e">
        <f t="shared" si="176"/>
        <v>#N/A</v>
      </c>
      <c r="AS35" s="291" t="e">
        <f t="shared" si="176"/>
        <v>#N/A</v>
      </c>
      <c r="AT35" s="291" t="e">
        <f t="shared" si="176"/>
        <v>#N/A</v>
      </c>
      <c r="AU35" s="291" t="e">
        <f t="shared" si="176"/>
        <v>#N/A</v>
      </c>
      <c r="AV35" s="291" t="e">
        <f t="shared" si="176"/>
        <v>#N/A</v>
      </c>
      <c r="AW35" s="291" t="e">
        <f t="shared" si="176"/>
        <v>#N/A</v>
      </c>
      <c r="AX35" s="291" t="e">
        <f t="shared" si="176"/>
        <v>#N/A</v>
      </c>
      <c r="AY35" s="291" t="e">
        <f t="shared" si="176"/>
        <v>#N/A</v>
      </c>
      <c r="AZ35" s="291" t="e">
        <f t="shared" si="176"/>
        <v>#N/A</v>
      </c>
      <c r="BA35" s="291" t="e">
        <f t="shared" si="176"/>
        <v>#N/A</v>
      </c>
      <c r="BB35" s="292" t="e">
        <f>SUM(BB13:BB34)</f>
        <v>#N/A</v>
      </c>
      <c r="BC35" s="292" t="e">
        <f t="shared" ref="BC35:BM35" si="177">SUM(BC10:BC34)</f>
        <v>#N/A</v>
      </c>
      <c r="BD35" s="292" t="e">
        <f t="shared" si="177"/>
        <v>#N/A</v>
      </c>
      <c r="BE35" s="292" t="e">
        <f t="shared" si="177"/>
        <v>#N/A</v>
      </c>
      <c r="BF35" s="292" t="e">
        <f t="shared" si="177"/>
        <v>#N/A</v>
      </c>
      <c r="BG35" s="292" t="e">
        <f t="shared" si="177"/>
        <v>#N/A</v>
      </c>
      <c r="BH35" s="292" t="e">
        <f t="shared" si="177"/>
        <v>#N/A</v>
      </c>
      <c r="BI35" s="292" t="e">
        <f t="shared" si="177"/>
        <v>#N/A</v>
      </c>
      <c r="BJ35" s="292" t="e">
        <f t="shared" si="177"/>
        <v>#N/A</v>
      </c>
      <c r="BK35" s="292" t="e">
        <f t="shared" si="177"/>
        <v>#N/A</v>
      </c>
      <c r="BL35" s="292" t="e">
        <f t="shared" si="177"/>
        <v>#N/A</v>
      </c>
      <c r="BM35" s="292" t="e">
        <f t="shared" si="177"/>
        <v>#N/A</v>
      </c>
      <c r="BN35" s="293" t="e">
        <f>SUM(BN13:BN34)</f>
        <v>#N/A</v>
      </c>
      <c r="BO35" s="293" t="e">
        <f t="shared" ref="BO35:BY35" si="178">SUM(BO10:BO34)</f>
        <v>#N/A</v>
      </c>
      <c r="BP35" s="293" t="e">
        <f t="shared" si="178"/>
        <v>#N/A</v>
      </c>
      <c r="BQ35" s="293" t="e">
        <f t="shared" si="178"/>
        <v>#N/A</v>
      </c>
      <c r="BR35" s="293" t="e">
        <f t="shared" si="178"/>
        <v>#N/A</v>
      </c>
      <c r="BS35" s="293" t="e">
        <f t="shared" si="178"/>
        <v>#N/A</v>
      </c>
      <c r="BT35" s="293" t="e">
        <f t="shared" si="178"/>
        <v>#N/A</v>
      </c>
      <c r="BU35" s="293" t="e">
        <f t="shared" si="178"/>
        <v>#N/A</v>
      </c>
      <c r="BV35" s="293" t="e">
        <f t="shared" si="178"/>
        <v>#N/A</v>
      </c>
      <c r="BW35" s="293" t="e">
        <f t="shared" si="178"/>
        <v>#N/A</v>
      </c>
      <c r="BX35" s="293" t="e">
        <f t="shared" si="178"/>
        <v>#N/A</v>
      </c>
      <c r="BY35" s="293" t="e">
        <f t="shared" si="178"/>
        <v>#N/A</v>
      </c>
      <c r="BZ35" s="294" t="e">
        <f>SUM(BZ13:BZ34)</f>
        <v>#N/A</v>
      </c>
      <c r="CA35" s="295" t="e">
        <f t="shared" ref="CA35:CK35" si="179">SUM(CA10:CA34)</f>
        <v>#N/A</v>
      </c>
      <c r="CB35" s="294" t="e">
        <f t="shared" si="179"/>
        <v>#N/A</v>
      </c>
      <c r="CC35" s="294" t="e">
        <f t="shared" si="179"/>
        <v>#N/A</v>
      </c>
      <c r="CD35" s="294" t="e">
        <f t="shared" si="179"/>
        <v>#N/A</v>
      </c>
      <c r="CE35" s="294" t="e">
        <f t="shared" si="179"/>
        <v>#N/A</v>
      </c>
      <c r="CF35" s="294" t="e">
        <f t="shared" si="179"/>
        <v>#N/A</v>
      </c>
      <c r="CG35" s="294" t="e">
        <f t="shared" si="179"/>
        <v>#N/A</v>
      </c>
      <c r="CH35" s="294" t="e">
        <f t="shared" si="179"/>
        <v>#N/A</v>
      </c>
      <c r="CI35" s="294" t="e">
        <f t="shared" si="179"/>
        <v>#N/A</v>
      </c>
      <c r="CJ35" s="294" t="e">
        <f t="shared" si="179"/>
        <v>#N/A</v>
      </c>
      <c r="CK35" s="294" t="e">
        <f t="shared" si="179"/>
        <v>#N/A</v>
      </c>
      <c r="CL35" s="296" t="e">
        <f>SUM(CL13:CL34)</f>
        <v>#N/A</v>
      </c>
      <c r="CM35" s="297" t="e">
        <f t="shared" ref="CM35:CW35" si="180">SUM(CM10:CM34)</f>
        <v>#N/A</v>
      </c>
      <c r="CN35" s="298" t="e">
        <f t="shared" si="180"/>
        <v>#N/A</v>
      </c>
      <c r="CO35" s="298" t="e">
        <f t="shared" si="180"/>
        <v>#N/A</v>
      </c>
      <c r="CP35" s="298" t="e">
        <f t="shared" si="180"/>
        <v>#N/A</v>
      </c>
      <c r="CQ35" s="298" t="e">
        <f t="shared" si="180"/>
        <v>#N/A</v>
      </c>
      <c r="CR35" s="298" t="e">
        <f t="shared" si="180"/>
        <v>#N/A</v>
      </c>
      <c r="CS35" s="298" t="e">
        <f t="shared" si="180"/>
        <v>#N/A</v>
      </c>
      <c r="CT35" s="298" t="e">
        <f t="shared" si="180"/>
        <v>#N/A</v>
      </c>
      <c r="CU35" s="298" t="e">
        <f t="shared" si="180"/>
        <v>#N/A</v>
      </c>
      <c r="CV35" s="298" t="e">
        <f t="shared" si="180"/>
        <v>#N/A</v>
      </c>
      <c r="CW35" s="299" t="e">
        <f t="shared" si="180"/>
        <v>#N/A</v>
      </c>
      <c r="CX35" s="300" t="e">
        <f>SUM(CX13:CX34)</f>
        <v>#N/A</v>
      </c>
      <c r="CY35" s="301" t="e">
        <f t="shared" ref="CY35:DI35" si="181">SUM(CY10:CY34)</f>
        <v>#N/A</v>
      </c>
      <c r="CZ35" s="302" t="e">
        <f t="shared" si="181"/>
        <v>#N/A</v>
      </c>
      <c r="DA35" s="302" t="e">
        <f t="shared" si="181"/>
        <v>#N/A</v>
      </c>
      <c r="DB35" s="302" t="e">
        <f t="shared" si="181"/>
        <v>#N/A</v>
      </c>
      <c r="DC35" s="302" t="e">
        <f t="shared" si="181"/>
        <v>#N/A</v>
      </c>
      <c r="DD35" s="302" t="e">
        <f t="shared" si="181"/>
        <v>#N/A</v>
      </c>
      <c r="DE35" s="302" t="e">
        <f t="shared" si="181"/>
        <v>#N/A</v>
      </c>
      <c r="DF35" s="302" t="e">
        <f t="shared" si="181"/>
        <v>#N/A</v>
      </c>
      <c r="DG35" s="302" t="e">
        <f t="shared" si="181"/>
        <v>#N/A</v>
      </c>
      <c r="DH35" s="302" t="e">
        <f t="shared" si="181"/>
        <v>#N/A</v>
      </c>
      <c r="DI35" s="303" t="e">
        <f t="shared" si="181"/>
        <v>#N/A</v>
      </c>
      <c r="DJ35" s="304" t="e">
        <f>SUM(DJ13:DJ34)</f>
        <v>#N/A</v>
      </c>
      <c r="DK35" s="305" t="e">
        <f t="shared" ref="DK35:DU35" si="182">SUM(DK10:DK34)</f>
        <v>#N/A</v>
      </c>
      <c r="DL35" s="306" t="e">
        <f t="shared" si="182"/>
        <v>#N/A</v>
      </c>
      <c r="DM35" s="306" t="e">
        <f t="shared" si="182"/>
        <v>#N/A</v>
      </c>
      <c r="DN35" s="306" t="e">
        <f t="shared" si="182"/>
        <v>#N/A</v>
      </c>
      <c r="DO35" s="306" t="e">
        <f t="shared" si="182"/>
        <v>#N/A</v>
      </c>
      <c r="DP35" s="306" t="e">
        <f t="shared" si="182"/>
        <v>#N/A</v>
      </c>
      <c r="DQ35" s="306" t="e">
        <f t="shared" si="182"/>
        <v>#N/A</v>
      </c>
      <c r="DR35" s="306" t="e">
        <f t="shared" si="182"/>
        <v>#N/A</v>
      </c>
      <c r="DS35" s="306" t="e">
        <f t="shared" si="182"/>
        <v>#N/A</v>
      </c>
      <c r="DT35" s="306" t="e">
        <f t="shared" si="182"/>
        <v>#N/A</v>
      </c>
      <c r="DU35" s="307" t="e">
        <f t="shared" si="182"/>
        <v>#N/A</v>
      </c>
      <c r="DV35" s="308" t="e">
        <f>SUM(DV13:DV34)</f>
        <v>#N/A</v>
      </c>
      <c r="DW35" s="309" t="e">
        <f t="shared" ref="DW35:EG35" si="183">SUM(DW10:DW34)</f>
        <v>#N/A</v>
      </c>
      <c r="DX35" s="310" t="e">
        <f t="shared" si="183"/>
        <v>#N/A</v>
      </c>
      <c r="DY35" s="310" t="e">
        <f t="shared" si="183"/>
        <v>#N/A</v>
      </c>
      <c r="DZ35" s="310" t="e">
        <f t="shared" si="183"/>
        <v>#N/A</v>
      </c>
      <c r="EA35" s="310" t="e">
        <f t="shared" si="183"/>
        <v>#N/A</v>
      </c>
      <c r="EB35" s="310" t="e">
        <f t="shared" si="183"/>
        <v>#N/A</v>
      </c>
      <c r="EC35" s="310" t="e">
        <f t="shared" si="183"/>
        <v>#N/A</v>
      </c>
      <c r="ED35" s="310" t="e">
        <f t="shared" si="183"/>
        <v>#N/A</v>
      </c>
      <c r="EE35" s="310" t="e">
        <f t="shared" si="183"/>
        <v>#N/A</v>
      </c>
      <c r="EF35" s="310" t="e">
        <f t="shared" si="183"/>
        <v>#N/A</v>
      </c>
      <c r="EG35" s="310" t="e">
        <f t="shared" si="183"/>
        <v>#N/A</v>
      </c>
      <c r="EH35" s="311" t="e">
        <f>SUM(EH13:EH34)</f>
        <v>#N/A</v>
      </c>
      <c r="EI35" s="312" t="e">
        <f>SUM(EI10:EI34)</f>
        <v>#N/A</v>
      </c>
      <c r="EJ35" s="311" t="e">
        <f t="shared" ref="EJ35:ES35" si="184">SUM(EJ10:EJ34)</f>
        <v>#N/A</v>
      </c>
      <c r="EK35" s="311" t="e">
        <f t="shared" si="184"/>
        <v>#N/A</v>
      </c>
      <c r="EL35" s="311" t="e">
        <f t="shared" si="184"/>
        <v>#N/A</v>
      </c>
      <c r="EM35" s="311" t="e">
        <f t="shared" si="184"/>
        <v>#N/A</v>
      </c>
      <c r="EN35" s="311" t="e">
        <f t="shared" si="184"/>
        <v>#N/A</v>
      </c>
      <c r="EO35" s="311" t="e">
        <f t="shared" si="184"/>
        <v>#N/A</v>
      </c>
      <c r="EP35" s="311" t="e">
        <f t="shared" si="184"/>
        <v>#N/A</v>
      </c>
      <c r="EQ35" s="311" t="e">
        <f t="shared" si="184"/>
        <v>#N/A</v>
      </c>
      <c r="ER35" s="311" t="e">
        <f t="shared" si="184"/>
        <v>#N/A</v>
      </c>
      <c r="ES35" s="311" t="e">
        <f t="shared" si="184"/>
        <v>#N/A</v>
      </c>
      <c r="ET35" s="346"/>
    </row>
  </sheetData>
  <sheetProtection password="CE55" sheet="1" objects="1" scenarios="1"/>
  <mergeCells count="120">
    <mergeCell ref="ET4:ET5"/>
    <mergeCell ref="A6:A9"/>
    <mergeCell ref="B6:B9"/>
    <mergeCell ref="C6:C9"/>
    <mergeCell ref="D6:D9"/>
    <mergeCell ref="E6:E9"/>
    <mergeCell ref="L6:M7"/>
    <mergeCell ref="F7:F9"/>
    <mergeCell ref="AX8:AY8"/>
    <mergeCell ref="AZ8:BA8"/>
    <mergeCell ref="BB8:BC8"/>
    <mergeCell ref="BD8:BE8"/>
    <mergeCell ref="BF8:BG8"/>
    <mergeCell ref="BH8:BI8"/>
    <mergeCell ref="AL8:AM8"/>
    <mergeCell ref="AN8:AO8"/>
    <mergeCell ref="AP8:AQ8"/>
    <mergeCell ref="AR8:AS8"/>
    <mergeCell ref="AT8:AU8"/>
    <mergeCell ref="AV8:AW8"/>
    <mergeCell ref="DJ6:DU6"/>
    <mergeCell ref="DV6:EG6"/>
    <mergeCell ref="EH6:ES6"/>
    <mergeCell ref="BN6:BY6"/>
    <mergeCell ref="BZ6:CK6"/>
    <mergeCell ref="CL6:CW6"/>
    <mergeCell ref="CX6:DI6"/>
    <mergeCell ref="U6:U9"/>
    <mergeCell ref="G6:G9"/>
    <mergeCell ref="H6:I7"/>
    <mergeCell ref="J6:K7"/>
    <mergeCell ref="AP7:AU7"/>
    <mergeCell ref="AV7:BA7"/>
    <mergeCell ref="BB7:BG7"/>
    <mergeCell ref="BH7:BM7"/>
    <mergeCell ref="BN7:BS7"/>
    <mergeCell ref="BT7:BY7"/>
    <mergeCell ref="DJ7:DO7"/>
    <mergeCell ref="DP7:DU7"/>
    <mergeCell ref="AP6:BA6"/>
    <mergeCell ref="BB6:BM6"/>
    <mergeCell ref="V6:V9"/>
    <mergeCell ref="W6:W9"/>
    <mergeCell ref="X6:X9"/>
    <mergeCell ref="DV7:EA7"/>
    <mergeCell ref="EB7:EG7"/>
    <mergeCell ref="EH7:EM7"/>
    <mergeCell ref="EN7:ES7"/>
    <mergeCell ref="BZ7:CE7"/>
    <mergeCell ref="CF7:CK7"/>
    <mergeCell ref="CL7:CQ7"/>
    <mergeCell ref="CR7:CW7"/>
    <mergeCell ref="CX7:DC7"/>
    <mergeCell ref="DD7:DI7"/>
    <mergeCell ref="AD8:AE8"/>
    <mergeCell ref="AF8:AG8"/>
    <mergeCell ref="P6:P9"/>
    <mergeCell ref="Q6:Q9"/>
    <mergeCell ref="R6:R9"/>
    <mergeCell ref="S6:S9"/>
    <mergeCell ref="T6:T9"/>
    <mergeCell ref="N6:O7"/>
    <mergeCell ref="AA6:AA9"/>
    <mergeCell ref="AC6:AC9"/>
    <mergeCell ref="AB6:AB9"/>
    <mergeCell ref="Z6:Z9"/>
    <mergeCell ref="Y6:Y9"/>
    <mergeCell ref="AD6:AO6"/>
    <mergeCell ref="AD7:AI7"/>
    <mergeCell ref="AJ7:AO7"/>
    <mergeCell ref="AH8:AI8"/>
    <mergeCell ref="AJ8:AK8"/>
    <mergeCell ref="BV8:BW8"/>
    <mergeCell ref="BX8:BY8"/>
    <mergeCell ref="BZ8:CA8"/>
    <mergeCell ref="CB8:CC8"/>
    <mergeCell ref="CD8:CE8"/>
    <mergeCell ref="CF8:CG8"/>
    <mergeCell ref="BJ8:BK8"/>
    <mergeCell ref="BL8:BM8"/>
    <mergeCell ref="BN8:BO8"/>
    <mergeCell ref="BP8:BQ8"/>
    <mergeCell ref="BR8:BS8"/>
    <mergeCell ref="BT8:BU8"/>
    <mergeCell ref="CT8:CU8"/>
    <mergeCell ref="CV8:CW8"/>
    <mergeCell ref="CX8:CY8"/>
    <mergeCell ref="CZ8:DA8"/>
    <mergeCell ref="DB8:DC8"/>
    <mergeCell ref="DD8:DE8"/>
    <mergeCell ref="CH8:CI8"/>
    <mergeCell ref="CJ8:CK8"/>
    <mergeCell ref="CL8:CM8"/>
    <mergeCell ref="CN8:CO8"/>
    <mergeCell ref="CP8:CQ8"/>
    <mergeCell ref="CR8:CS8"/>
    <mergeCell ref="A4:Y4"/>
    <mergeCell ref="A1:ET1"/>
    <mergeCell ref="ET8:ET9"/>
    <mergeCell ref="ET6:ET7"/>
    <mergeCell ref="EP8:EQ8"/>
    <mergeCell ref="ER8:ES8"/>
    <mergeCell ref="ED8:EE8"/>
    <mergeCell ref="EF8:EG8"/>
    <mergeCell ref="EH8:EI8"/>
    <mergeCell ref="EJ8:EK8"/>
    <mergeCell ref="EL8:EM8"/>
    <mergeCell ref="EN8:EO8"/>
    <mergeCell ref="DR8:DS8"/>
    <mergeCell ref="DT8:DU8"/>
    <mergeCell ref="DV8:DW8"/>
    <mergeCell ref="DX8:DY8"/>
    <mergeCell ref="DZ8:EA8"/>
    <mergeCell ref="EB8:EC8"/>
    <mergeCell ref="DF8:DG8"/>
    <mergeCell ref="DH8:DI8"/>
    <mergeCell ref="DJ8:DK8"/>
    <mergeCell ref="DL8:DM8"/>
    <mergeCell ref="DN8:DO8"/>
    <mergeCell ref="DP8:DQ8"/>
  </mergeCells>
  <printOptions horizontalCentered="1"/>
  <pageMargins left="0.70866141732283472" right="0.70866141732283472" top="0.74803149606299213" bottom="0.74803149606299213" header="0.31496062992125984" footer="0.31496062992125984"/>
  <pageSetup paperSize="9" scale="65" orientation="landscape"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CODES!$C$87:$C$92</xm:f>
          </x14:formula1>
          <xm:sqref>F10:F34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Q35"/>
  <sheetViews>
    <sheetView zoomScale="98" zoomScaleNormal="98" workbookViewId="0">
      <selection activeCell="E53" sqref="E53"/>
    </sheetView>
  </sheetViews>
  <sheetFormatPr defaultRowHeight="15"/>
  <cols>
    <col min="1" max="1" width="5.5703125" customWidth="1"/>
    <col min="2" max="2" width="7.7109375" bestFit="1" customWidth="1"/>
    <col min="3" max="3" width="11.85546875" customWidth="1"/>
    <col min="4" max="4" width="12.140625" customWidth="1"/>
    <col min="5" max="5" width="23.5703125" customWidth="1"/>
    <col min="6" max="6" width="8.140625" customWidth="1"/>
    <col min="7" max="7" width="5.7109375" customWidth="1"/>
    <col min="8" max="8" width="5.42578125" customWidth="1"/>
    <col min="9" max="9" width="5.140625" customWidth="1"/>
    <col min="10" max="10" width="5.42578125" customWidth="1"/>
    <col min="11" max="12" width="6.5703125" customWidth="1"/>
    <col min="13" max="13" width="5.85546875" customWidth="1"/>
    <col min="14" max="14" width="8.140625" hidden="1" customWidth="1"/>
    <col min="15" max="15" width="8.28515625" hidden="1" customWidth="1"/>
    <col min="16" max="16" width="8.140625" customWidth="1"/>
    <col min="17" max="18" width="5.85546875" customWidth="1"/>
    <col min="19" max="19" width="13.5703125" bestFit="1" customWidth="1"/>
    <col min="20" max="20" width="8.140625" customWidth="1"/>
    <col min="21" max="21" width="9" customWidth="1"/>
    <col min="22" max="22" width="8.140625" customWidth="1"/>
    <col min="23" max="23" width="8" customWidth="1"/>
    <col min="24" max="24" width="7.140625" customWidth="1"/>
    <col min="25" max="27" width="7.140625" hidden="1" customWidth="1"/>
    <col min="28" max="28" width="5.42578125" hidden="1" customWidth="1"/>
    <col min="29" max="29" width="6.140625" hidden="1" customWidth="1"/>
    <col min="30" max="30" width="5.42578125" hidden="1" customWidth="1"/>
    <col min="31" max="31" width="5.85546875" hidden="1" customWidth="1"/>
    <col min="32" max="32" width="5.42578125" hidden="1" customWidth="1"/>
    <col min="33" max="33" width="6.140625" hidden="1" customWidth="1"/>
    <col min="34" max="34" width="5.85546875" hidden="1" customWidth="1"/>
    <col min="35" max="37" width="6.140625" hidden="1" customWidth="1"/>
    <col min="38" max="38" width="5.85546875" hidden="1" customWidth="1"/>
    <col min="39" max="39" width="8.140625" hidden="1" customWidth="1"/>
    <col min="40" max="40" width="5.42578125" hidden="1" customWidth="1"/>
    <col min="41" max="41" width="6.140625" hidden="1" customWidth="1"/>
    <col min="42" max="42" width="5.42578125" hidden="1" customWidth="1"/>
    <col min="43" max="43" width="5.85546875" hidden="1" customWidth="1"/>
    <col min="44" max="44" width="5.42578125" hidden="1" customWidth="1"/>
    <col min="45" max="45" width="6.140625" hidden="1" customWidth="1"/>
    <col min="46" max="46" width="5.85546875" hidden="1" customWidth="1"/>
    <col min="47" max="49" width="6.140625" hidden="1" customWidth="1"/>
    <col min="50" max="50" width="5.85546875" hidden="1" customWidth="1"/>
    <col min="51" max="51" width="8.140625" hidden="1" customWidth="1"/>
    <col min="52" max="52" width="5.42578125" hidden="1" customWidth="1"/>
    <col min="53" max="53" width="6.140625" hidden="1" customWidth="1"/>
    <col min="54" max="54" width="5.42578125" hidden="1" customWidth="1"/>
    <col min="55" max="55" width="5.85546875" hidden="1" customWidth="1"/>
    <col min="56" max="56" width="5.42578125" hidden="1" customWidth="1"/>
    <col min="57" max="57" width="6.140625" hidden="1" customWidth="1"/>
    <col min="58" max="58" width="5.85546875" hidden="1" customWidth="1"/>
    <col min="59" max="61" width="6.140625" hidden="1" customWidth="1"/>
    <col min="62" max="62" width="5.85546875" hidden="1" customWidth="1"/>
    <col min="63" max="63" width="8.140625" hidden="1" customWidth="1"/>
    <col min="64" max="64" width="5.42578125" hidden="1" customWidth="1"/>
    <col min="65" max="65" width="6.140625" hidden="1" customWidth="1"/>
    <col min="66" max="66" width="5.42578125" hidden="1" customWidth="1"/>
    <col min="67" max="67" width="5.85546875" hidden="1" customWidth="1"/>
    <col min="68" max="68" width="5.42578125" hidden="1" customWidth="1"/>
    <col min="69" max="69" width="6.140625" hidden="1" customWidth="1"/>
    <col min="70" max="70" width="5.140625" hidden="1" customWidth="1"/>
    <col min="71" max="73" width="6.140625" hidden="1" customWidth="1"/>
    <col min="74" max="75" width="5.85546875" hidden="1" customWidth="1"/>
    <col min="76" max="76" width="5.140625" hidden="1" customWidth="1"/>
    <col min="77" max="77" width="8.140625" hidden="1" customWidth="1"/>
    <col min="78" max="78" width="4.140625" hidden="1" customWidth="1"/>
    <col min="79" max="79" width="8.140625" hidden="1" customWidth="1"/>
    <col min="80" max="80" width="4.140625" hidden="1" customWidth="1"/>
    <col min="81" max="81" width="8.140625" hidden="1" customWidth="1"/>
    <col min="82" max="82" width="4.140625" hidden="1" customWidth="1"/>
    <col min="83" max="83" width="5.85546875" hidden="1" customWidth="1"/>
    <col min="84" max="84" width="4.28515625" hidden="1" customWidth="1"/>
    <col min="85" max="85" width="5.85546875" hidden="1" customWidth="1"/>
    <col min="86" max="86" width="4.28515625" hidden="1" customWidth="1"/>
    <col min="87" max="87" width="8.140625" hidden="1" customWidth="1"/>
    <col min="88" max="88" width="4.140625" hidden="1" customWidth="1"/>
    <col min="89" max="89" width="5.85546875" hidden="1" customWidth="1"/>
    <col min="90" max="90" width="4.140625" hidden="1" customWidth="1"/>
    <col min="91" max="91" width="5.85546875" hidden="1" customWidth="1"/>
    <col min="92" max="92" width="4.140625" hidden="1" customWidth="1"/>
    <col min="93" max="93" width="8.140625" hidden="1" customWidth="1"/>
    <col min="94" max="94" width="4.140625" hidden="1" customWidth="1"/>
    <col min="95" max="95" width="5.85546875" hidden="1" customWidth="1"/>
    <col min="96" max="96" width="4.28515625" hidden="1" customWidth="1"/>
    <col min="97" max="97" width="5.85546875" hidden="1" customWidth="1"/>
    <col min="98" max="98" width="4.28515625" hidden="1" customWidth="1"/>
    <col min="99" max="99" width="8.140625" hidden="1" customWidth="1"/>
    <col min="100" max="100" width="4.140625" hidden="1" customWidth="1"/>
    <col min="101" max="101" width="5.85546875" hidden="1" customWidth="1"/>
    <col min="102" max="102" width="4.140625" hidden="1" customWidth="1"/>
    <col min="103" max="103" width="5.85546875" hidden="1" customWidth="1"/>
    <col min="104" max="104" width="4.140625" hidden="1" customWidth="1"/>
    <col min="105" max="105" width="5.85546875" hidden="1" customWidth="1"/>
    <col min="106" max="106" width="4.140625" hidden="1" customWidth="1"/>
    <col min="107" max="107" width="5.85546875" hidden="1" customWidth="1"/>
    <col min="108" max="108" width="4.28515625" hidden="1" customWidth="1"/>
    <col min="109" max="109" width="5.85546875" hidden="1" customWidth="1"/>
    <col min="110" max="110" width="4.28515625" hidden="1" customWidth="1"/>
    <col min="111" max="111" width="5.85546875" hidden="1" customWidth="1"/>
    <col min="112" max="112" width="4.140625" hidden="1" customWidth="1"/>
    <col min="113" max="113" width="5.85546875" hidden="1" customWidth="1"/>
    <col min="114" max="114" width="4.140625" hidden="1" customWidth="1"/>
    <col min="115" max="115" width="5.85546875" hidden="1" customWidth="1"/>
    <col min="116" max="116" width="4.140625" hidden="1" customWidth="1"/>
    <col min="117" max="117" width="8.140625" hidden="1" customWidth="1"/>
    <col min="118" max="118" width="4.140625" hidden="1" customWidth="1"/>
    <col min="119" max="119" width="5.85546875" hidden="1" customWidth="1"/>
    <col min="120" max="120" width="4.28515625" hidden="1" customWidth="1"/>
    <col min="121" max="121" width="5.85546875" hidden="1" customWidth="1"/>
    <col min="122" max="122" width="4.28515625" hidden="1" customWidth="1"/>
    <col min="123" max="123" width="5.85546875" hidden="1" customWidth="1"/>
    <col min="124" max="124" width="4.140625" hidden="1" customWidth="1"/>
    <col min="125" max="125" width="8.140625" hidden="1" customWidth="1"/>
    <col min="126" max="126" width="4.140625" hidden="1" customWidth="1"/>
    <col min="127" max="127" width="5.85546875" hidden="1" customWidth="1"/>
    <col min="128" max="128" width="4.140625" hidden="1" customWidth="1"/>
    <col min="129" max="129" width="8.140625" hidden="1" customWidth="1"/>
    <col min="130" max="130" width="4.140625" hidden="1" customWidth="1"/>
    <col min="131" max="131" width="5.85546875" hidden="1" customWidth="1"/>
    <col min="132" max="132" width="4.28515625" hidden="1" customWidth="1"/>
    <col min="133" max="133" width="5.85546875" hidden="1" customWidth="1"/>
    <col min="134" max="134" width="4.28515625" hidden="1" customWidth="1"/>
    <col min="135" max="135" width="8.140625" hidden="1" customWidth="1"/>
    <col min="136" max="136" width="4.140625" hidden="1" customWidth="1"/>
    <col min="137" max="137" width="5.85546875" hidden="1" customWidth="1"/>
    <col min="138" max="138" width="4.140625" hidden="1" customWidth="1"/>
    <col min="139" max="139" width="5.85546875" hidden="1" customWidth="1"/>
    <col min="140" max="140" width="4.140625" hidden="1" customWidth="1"/>
    <col min="141" max="141" width="5.85546875" hidden="1" customWidth="1"/>
    <col min="142" max="142" width="4.140625" hidden="1" customWidth="1"/>
    <col min="143" max="143" width="5.85546875" hidden="1" customWidth="1"/>
    <col min="144" max="144" width="5.7109375" hidden="1" customWidth="1"/>
    <col min="145" max="145" width="8.140625" hidden="1" customWidth="1"/>
    <col min="146" max="146" width="4.28515625" hidden="1" customWidth="1"/>
    <col min="147" max="147" width="8.140625" hidden="1" customWidth="1"/>
  </cols>
  <sheetData>
    <row r="1" spans="1:147" ht="24" customHeight="1">
      <c r="A1" s="451" t="s">
        <v>204</v>
      </c>
      <c r="B1" s="452"/>
      <c r="C1" s="452"/>
      <c r="D1" s="452"/>
      <c r="E1" s="452"/>
      <c r="F1" s="452"/>
      <c r="G1" s="452"/>
      <c r="H1" s="452"/>
      <c r="I1" s="452"/>
      <c r="J1" s="452"/>
      <c r="K1" s="452"/>
      <c r="L1" s="452"/>
      <c r="M1" s="452"/>
      <c r="N1" s="452"/>
      <c r="O1" s="452"/>
      <c r="P1" s="452"/>
      <c r="Q1" s="452"/>
      <c r="R1" s="452"/>
      <c r="S1" s="452"/>
      <c r="T1" s="452"/>
      <c r="U1" s="452"/>
      <c r="V1" s="452"/>
      <c r="W1" s="452"/>
      <c r="X1" s="452"/>
    </row>
    <row r="2" spans="1:147" ht="15.75">
      <c r="A2" s="348"/>
      <c r="B2" s="347"/>
      <c r="C2" s="347"/>
      <c r="D2" s="347"/>
      <c r="E2" s="347"/>
      <c r="F2" s="347"/>
      <c r="G2" s="347"/>
      <c r="H2" s="347"/>
      <c r="I2" s="347"/>
      <c r="J2" s="347"/>
      <c r="K2" s="347"/>
      <c r="L2" s="347"/>
      <c r="M2" s="347"/>
      <c r="N2" s="347"/>
      <c r="O2" s="347"/>
      <c r="P2" s="347"/>
      <c r="Q2" s="2"/>
      <c r="R2" s="2"/>
      <c r="S2" s="2"/>
      <c r="T2" s="2"/>
      <c r="U2" s="2"/>
      <c r="V2" s="2"/>
      <c r="W2" s="2"/>
      <c r="X2" s="2"/>
    </row>
    <row r="3" spans="1:147" ht="21">
      <c r="A3" s="175"/>
    </row>
    <row r="4" spans="1:147" ht="33.75" customHeight="1">
      <c r="A4" s="519"/>
      <c r="B4" s="520"/>
      <c r="C4" s="520"/>
      <c r="D4" s="520"/>
      <c r="E4" s="520"/>
      <c r="F4" s="520"/>
      <c r="G4" s="520"/>
      <c r="H4" s="520"/>
      <c r="I4" s="520"/>
      <c r="J4" s="520"/>
      <c r="K4" s="520"/>
      <c r="L4" s="520"/>
      <c r="P4" s="359"/>
      <c r="Q4" s="359"/>
      <c r="R4" s="359"/>
    </row>
    <row r="5" spans="1:147" ht="51" customHeight="1" thickBot="1">
      <c r="P5" s="360"/>
      <c r="Q5" s="360"/>
      <c r="R5" s="360"/>
    </row>
    <row r="6" spans="1:147" s="1" customFormat="1" ht="33" customHeight="1">
      <c r="A6" s="508"/>
      <c r="B6" s="461" t="s">
        <v>44</v>
      </c>
      <c r="C6" s="461" t="s">
        <v>6</v>
      </c>
      <c r="D6" s="461" t="s">
        <v>29</v>
      </c>
      <c r="E6" s="461" t="s">
        <v>65</v>
      </c>
      <c r="F6" s="464" t="s">
        <v>175</v>
      </c>
      <c r="G6" s="511" t="s">
        <v>148</v>
      </c>
      <c r="H6" s="511"/>
      <c r="I6" s="513" t="s">
        <v>149</v>
      </c>
      <c r="J6" s="513"/>
      <c r="K6" s="515" t="s">
        <v>139</v>
      </c>
      <c r="L6" s="515" t="s">
        <v>138</v>
      </c>
      <c r="M6" s="517"/>
      <c r="N6" s="464" t="s">
        <v>178</v>
      </c>
      <c r="O6" s="464" t="s">
        <v>174</v>
      </c>
      <c r="P6" s="464" t="s">
        <v>205</v>
      </c>
      <c r="Q6" s="464" t="s">
        <v>206</v>
      </c>
      <c r="R6" s="464" t="s">
        <v>207</v>
      </c>
      <c r="S6" s="461" t="s">
        <v>38</v>
      </c>
      <c r="T6" s="464" t="s">
        <v>133</v>
      </c>
      <c r="U6" s="464" t="s">
        <v>134</v>
      </c>
      <c r="V6" s="464" t="s">
        <v>176</v>
      </c>
      <c r="W6" s="464" t="s">
        <v>40</v>
      </c>
      <c r="X6" s="487" t="s">
        <v>177</v>
      </c>
      <c r="Y6" s="497" t="s">
        <v>47</v>
      </c>
      <c r="Z6" s="497" t="s">
        <v>45</v>
      </c>
      <c r="AA6" s="497" t="s">
        <v>46</v>
      </c>
      <c r="AB6" s="490" t="s">
        <v>51</v>
      </c>
      <c r="AC6" s="491"/>
      <c r="AD6" s="491"/>
      <c r="AE6" s="491"/>
      <c r="AF6" s="491"/>
      <c r="AG6" s="491"/>
      <c r="AH6" s="491"/>
      <c r="AI6" s="491"/>
      <c r="AJ6" s="491"/>
      <c r="AK6" s="491"/>
      <c r="AL6" s="491"/>
      <c r="AM6" s="491"/>
      <c r="AN6" s="492" t="s">
        <v>52</v>
      </c>
      <c r="AO6" s="492"/>
      <c r="AP6" s="492"/>
      <c r="AQ6" s="492"/>
      <c r="AR6" s="492"/>
      <c r="AS6" s="492"/>
      <c r="AT6" s="492"/>
      <c r="AU6" s="492"/>
      <c r="AV6" s="492"/>
      <c r="AW6" s="492"/>
      <c r="AX6" s="492"/>
      <c r="AY6" s="492"/>
      <c r="AZ6" s="493" t="s">
        <v>53</v>
      </c>
      <c r="BA6" s="493"/>
      <c r="BB6" s="493"/>
      <c r="BC6" s="493"/>
      <c r="BD6" s="493"/>
      <c r="BE6" s="493"/>
      <c r="BF6" s="493"/>
      <c r="BG6" s="493"/>
      <c r="BH6" s="493"/>
      <c r="BI6" s="493"/>
      <c r="BJ6" s="493"/>
      <c r="BK6" s="493"/>
      <c r="BL6" s="494" t="s">
        <v>54</v>
      </c>
      <c r="BM6" s="494"/>
      <c r="BN6" s="494"/>
      <c r="BO6" s="494"/>
      <c r="BP6" s="494"/>
      <c r="BQ6" s="494"/>
      <c r="BR6" s="494"/>
      <c r="BS6" s="494"/>
      <c r="BT6" s="494"/>
      <c r="BU6" s="494"/>
      <c r="BV6" s="494"/>
      <c r="BW6" s="494"/>
      <c r="BX6" s="501" t="s">
        <v>55</v>
      </c>
      <c r="BY6" s="501"/>
      <c r="BZ6" s="501"/>
      <c r="CA6" s="501"/>
      <c r="CB6" s="501"/>
      <c r="CC6" s="501"/>
      <c r="CD6" s="501"/>
      <c r="CE6" s="501"/>
      <c r="CF6" s="501"/>
      <c r="CG6" s="501"/>
      <c r="CH6" s="501"/>
      <c r="CI6" s="501"/>
      <c r="CJ6" s="502" t="s">
        <v>56</v>
      </c>
      <c r="CK6" s="502"/>
      <c r="CL6" s="502"/>
      <c r="CM6" s="502"/>
      <c r="CN6" s="502"/>
      <c r="CO6" s="502"/>
      <c r="CP6" s="502"/>
      <c r="CQ6" s="502"/>
      <c r="CR6" s="502"/>
      <c r="CS6" s="502"/>
      <c r="CT6" s="502"/>
      <c r="CU6" s="502"/>
      <c r="CV6" s="503" t="s">
        <v>57</v>
      </c>
      <c r="CW6" s="503"/>
      <c r="CX6" s="503"/>
      <c r="CY6" s="503"/>
      <c r="CZ6" s="503"/>
      <c r="DA6" s="503"/>
      <c r="DB6" s="503"/>
      <c r="DC6" s="503"/>
      <c r="DD6" s="503"/>
      <c r="DE6" s="503"/>
      <c r="DF6" s="503"/>
      <c r="DG6" s="503"/>
      <c r="DH6" s="504" t="s">
        <v>85</v>
      </c>
      <c r="DI6" s="504"/>
      <c r="DJ6" s="504"/>
      <c r="DK6" s="504"/>
      <c r="DL6" s="504"/>
      <c r="DM6" s="504"/>
      <c r="DN6" s="504"/>
      <c r="DO6" s="504"/>
      <c r="DP6" s="504"/>
      <c r="DQ6" s="504"/>
      <c r="DR6" s="504"/>
      <c r="DS6" s="504"/>
      <c r="DT6" s="505" t="s">
        <v>59</v>
      </c>
      <c r="DU6" s="505"/>
      <c r="DV6" s="505"/>
      <c r="DW6" s="505"/>
      <c r="DX6" s="505"/>
      <c r="DY6" s="505"/>
      <c r="DZ6" s="505"/>
      <c r="EA6" s="505"/>
      <c r="EB6" s="505"/>
      <c r="EC6" s="505"/>
      <c r="ED6" s="505"/>
      <c r="EE6" s="506"/>
      <c r="EF6" s="485" t="s">
        <v>60</v>
      </c>
      <c r="EG6" s="485"/>
      <c r="EH6" s="485"/>
      <c r="EI6" s="485"/>
      <c r="EJ6" s="485"/>
      <c r="EK6" s="485"/>
      <c r="EL6" s="485"/>
      <c r="EM6" s="485"/>
      <c r="EN6" s="485"/>
      <c r="EO6" s="485"/>
      <c r="EP6" s="485"/>
      <c r="EQ6" s="486"/>
    </row>
    <row r="7" spans="1:147" s="8" customFormat="1" ht="104.25" customHeight="1">
      <c r="A7" s="509"/>
      <c r="B7" s="462"/>
      <c r="C7" s="462"/>
      <c r="D7" s="462"/>
      <c r="E7" s="462"/>
      <c r="F7" s="465"/>
      <c r="G7" s="512"/>
      <c r="H7" s="512"/>
      <c r="I7" s="514"/>
      <c r="J7" s="514"/>
      <c r="K7" s="516"/>
      <c r="L7" s="516"/>
      <c r="M7" s="518"/>
      <c r="N7" s="465"/>
      <c r="O7" s="465"/>
      <c r="P7" s="465"/>
      <c r="Q7" s="465"/>
      <c r="R7" s="465"/>
      <c r="S7" s="462"/>
      <c r="T7" s="465"/>
      <c r="U7" s="465"/>
      <c r="V7" s="465"/>
      <c r="W7" s="465"/>
      <c r="X7" s="488"/>
      <c r="Y7" s="498"/>
      <c r="Z7" s="498"/>
      <c r="AA7" s="498"/>
      <c r="AB7" s="467" t="s">
        <v>159</v>
      </c>
      <c r="AC7" s="467"/>
      <c r="AD7" s="467"/>
      <c r="AE7" s="467"/>
      <c r="AF7" s="467"/>
      <c r="AG7" s="468"/>
      <c r="AH7" s="469" t="s">
        <v>160</v>
      </c>
      <c r="AI7" s="467"/>
      <c r="AJ7" s="467"/>
      <c r="AK7" s="467"/>
      <c r="AL7" s="467"/>
      <c r="AM7" s="468"/>
      <c r="AN7" s="483" t="s">
        <v>159</v>
      </c>
      <c r="AO7" s="500"/>
      <c r="AP7" s="500"/>
      <c r="AQ7" s="500"/>
      <c r="AR7" s="500"/>
      <c r="AS7" s="484"/>
      <c r="AT7" s="483" t="s">
        <v>160</v>
      </c>
      <c r="AU7" s="500"/>
      <c r="AV7" s="500"/>
      <c r="AW7" s="500"/>
      <c r="AX7" s="500"/>
      <c r="AY7" s="484"/>
      <c r="AZ7" s="478" t="s">
        <v>159</v>
      </c>
      <c r="BA7" s="495"/>
      <c r="BB7" s="495"/>
      <c r="BC7" s="495"/>
      <c r="BD7" s="495"/>
      <c r="BE7" s="479"/>
      <c r="BF7" s="478" t="s">
        <v>160</v>
      </c>
      <c r="BG7" s="495"/>
      <c r="BH7" s="495"/>
      <c r="BI7" s="495"/>
      <c r="BJ7" s="495"/>
      <c r="BK7" s="479"/>
      <c r="BL7" s="476" t="s">
        <v>159</v>
      </c>
      <c r="BM7" s="496"/>
      <c r="BN7" s="496"/>
      <c r="BO7" s="496"/>
      <c r="BP7" s="496"/>
      <c r="BQ7" s="477"/>
      <c r="BR7" s="476" t="s">
        <v>160</v>
      </c>
      <c r="BS7" s="496"/>
      <c r="BT7" s="496"/>
      <c r="BU7" s="496"/>
      <c r="BV7" s="496"/>
      <c r="BW7" s="477"/>
      <c r="BX7" s="459" t="s">
        <v>159</v>
      </c>
      <c r="BY7" s="480"/>
      <c r="BZ7" s="480"/>
      <c r="CA7" s="480"/>
      <c r="CB7" s="480"/>
      <c r="CC7" s="460"/>
      <c r="CD7" s="459" t="s">
        <v>160</v>
      </c>
      <c r="CE7" s="480"/>
      <c r="CF7" s="480"/>
      <c r="CG7" s="480"/>
      <c r="CH7" s="480"/>
      <c r="CI7" s="460"/>
      <c r="CJ7" s="457" t="s">
        <v>159</v>
      </c>
      <c r="CK7" s="481"/>
      <c r="CL7" s="481"/>
      <c r="CM7" s="481"/>
      <c r="CN7" s="481"/>
      <c r="CO7" s="458"/>
      <c r="CP7" s="457" t="s">
        <v>160</v>
      </c>
      <c r="CQ7" s="481"/>
      <c r="CR7" s="481"/>
      <c r="CS7" s="481"/>
      <c r="CT7" s="481"/>
      <c r="CU7" s="458"/>
      <c r="CV7" s="455" t="s">
        <v>159</v>
      </c>
      <c r="CW7" s="482"/>
      <c r="CX7" s="482"/>
      <c r="CY7" s="482"/>
      <c r="CZ7" s="482"/>
      <c r="DA7" s="456"/>
      <c r="DB7" s="455" t="s">
        <v>160</v>
      </c>
      <c r="DC7" s="482"/>
      <c r="DD7" s="482"/>
      <c r="DE7" s="482"/>
      <c r="DF7" s="482"/>
      <c r="DG7" s="456"/>
      <c r="DH7" s="453" t="s">
        <v>159</v>
      </c>
      <c r="DI7" s="507"/>
      <c r="DJ7" s="507"/>
      <c r="DK7" s="507"/>
      <c r="DL7" s="507"/>
      <c r="DM7" s="454"/>
      <c r="DN7" s="453" t="s">
        <v>160</v>
      </c>
      <c r="DO7" s="507"/>
      <c r="DP7" s="507"/>
      <c r="DQ7" s="507"/>
      <c r="DR7" s="507"/>
      <c r="DS7" s="454"/>
      <c r="DT7" s="473" t="s">
        <v>159</v>
      </c>
      <c r="DU7" s="475"/>
      <c r="DV7" s="475"/>
      <c r="DW7" s="475"/>
      <c r="DX7" s="475"/>
      <c r="DY7" s="474"/>
      <c r="DZ7" s="473" t="s">
        <v>160</v>
      </c>
      <c r="EA7" s="475"/>
      <c r="EB7" s="475"/>
      <c r="EC7" s="475"/>
      <c r="ED7" s="475"/>
      <c r="EE7" s="475"/>
      <c r="EF7" s="470" t="s">
        <v>159</v>
      </c>
      <c r="EG7" s="472"/>
      <c r="EH7" s="472"/>
      <c r="EI7" s="472"/>
      <c r="EJ7" s="472"/>
      <c r="EK7" s="471"/>
      <c r="EL7" s="470" t="s">
        <v>160</v>
      </c>
      <c r="EM7" s="472"/>
      <c r="EN7" s="472"/>
      <c r="EO7" s="472"/>
      <c r="EP7" s="472"/>
      <c r="EQ7" s="472"/>
    </row>
    <row r="8" spans="1:147" s="8" customFormat="1" ht="13.5" customHeight="1">
      <c r="A8" s="509"/>
      <c r="B8" s="462"/>
      <c r="C8" s="462"/>
      <c r="D8" s="462"/>
      <c r="E8" s="462"/>
      <c r="F8" s="465"/>
      <c r="G8" s="180"/>
      <c r="H8" s="180"/>
      <c r="I8" s="181"/>
      <c r="J8" s="181"/>
      <c r="K8" s="208"/>
      <c r="L8" s="172"/>
      <c r="M8" s="208"/>
      <c r="N8" s="465"/>
      <c r="O8" s="465"/>
      <c r="P8" s="465"/>
      <c r="Q8" s="465"/>
      <c r="R8" s="465"/>
      <c r="S8" s="462"/>
      <c r="T8" s="465"/>
      <c r="U8" s="465"/>
      <c r="V8" s="465"/>
      <c r="W8" s="465"/>
      <c r="X8" s="488"/>
      <c r="Y8" s="498"/>
      <c r="Z8" s="498"/>
      <c r="AA8" s="498"/>
      <c r="AB8" s="467" t="s">
        <v>164</v>
      </c>
      <c r="AC8" s="468"/>
      <c r="AD8" s="469" t="s">
        <v>165</v>
      </c>
      <c r="AE8" s="468"/>
      <c r="AF8" s="469" t="s">
        <v>43</v>
      </c>
      <c r="AG8" s="468"/>
      <c r="AH8" s="469" t="s">
        <v>164</v>
      </c>
      <c r="AI8" s="468"/>
      <c r="AJ8" s="469" t="s">
        <v>165</v>
      </c>
      <c r="AK8" s="468"/>
      <c r="AL8" s="469" t="s">
        <v>43</v>
      </c>
      <c r="AM8" s="468"/>
      <c r="AN8" s="483" t="s">
        <v>164</v>
      </c>
      <c r="AO8" s="484"/>
      <c r="AP8" s="483" t="s">
        <v>165</v>
      </c>
      <c r="AQ8" s="484"/>
      <c r="AR8" s="483" t="s">
        <v>43</v>
      </c>
      <c r="AS8" s="484"/>
      <c r="AT8" s="483" t="s">
        <v>164</v>
      </c>
      <c r="AU8" s="484"/>
      <c r="AV8" s="483" t="s">
        <v>165</v>
      </c>
      <c r="AW8" s="484"/>
      <c r="AX8" s="483" t="s">
        <v>43</v>
      </c>
      <c r="AY8" s="484"/>
      <c r="AZ8" s="478" t="s">
        <v>164</v>
      </c>
      <c r="BA8" s="479"/>
      <c r="BB8" s="478" t="s">
        <v>165</v>
      </c>
      <c r="BC8" s="479"/>
      <c r="BD8" s="478" t="s">
        <v>43</v>
      </c>
      <c r="BE8" s="479"/>
      <c r="BF8" s="478" t="s">
        <v>164</v>
      </c>
      <c r="BG8" s="479"/>
      <c r="BH8" s="478" t="s">
        <v>165</v>
      </c>
      <c r="BI8" s="479"/>
      <c r="BJ8" s="478" t="s">
        <v>43</v>
      </c>
      <c r="BK8" s="479"/>
      <c r="BL8" s="476" t="s">
        <v>164</v>
      </c>
      <c r="BM8" s="477"/>
      <c r="BN8" s="476" t="s">
        <v>165</v>
      </c>
      <c r="BO8" s="477"/>
      <c r="BP8" s="476" t="s">
        <v>43</v>
      </c>
      <c r="BQ8" s="477"/>
      <c r="BR8" s="476" t="s">
        <v>164</v>
      </c>
      <c r="BS8" s="477"/>
      <c r="BT8" s="476" t="s">
        <v>165</v>
      </c>
      <c r="BU8" s="477"/>
      <c r="BV8" s="476" t="s">
        <v>43</v>
      </c>
      <c r="BW8" s="477"/>
      <c r="BX8" s="459" t="s">
        <v>164</v>
      </c>
      <c r="BY8" s="460"/>
      <c r="BZ8" s="459" t="s">
        <v>165</v>
      </c>
      <c r="CA8" s="460"/>
      <c r="CB8" s="459" t="s">
        <v>43</v>
      </c>
      <c r="CC8" s="460"/>
      <c r="CD8" s="459" t="s">
        <v>164</v>
      </c>
      <c r="CE8" s="460"/>
      <c r="CF8" s="459" t="s">
        <v>165</v>
      </c>
      <c r="CG8" s="460"/>
      <c r="CH8" s="459" t="s">
        <v>43</v>
      </c>
      <c r="CI8" s="460"/>
      <c r="CJ8" s="457" t="s">
        <v>164</v>
      </c>
      <c r="CK8" s="458"/>
      <c r="CL8" s="457" t="s">
        <v>165</v>
      </c>
      <c r="CM8" s="458"/>
      <c r="CN8" s="457" t="s">
        <v>43</v>
      </c>
      <c r="CO8" s="458"/>
      <c r="CP8" s="457" t="s">
        <v>164</v>
      </c>
      <c r="CQ8" s="458"/>
      <c r="CR8" s="457" t="s">
        <v>165</v>
      </c>
      <c r="CS8" s="458"/>
      <c r="CT8" s="457" t="s">
        <v>43</v>
      </c>
      <c r="CU8" s="458"/>
      <c r="CV8" s="455" t="s">
        <v>164</v>
      </c>
      <c r="CW8" s="456"/>
      <c r="CX8" s="455" t="s">
        <v>165</v>
      </c>
      <c r="CY8" s="456"/>
      <c r="CZ8" s="455" t="s">
        <v>43</v>
      </c>
      <c r="DA8" s="456"/>
      <c r="DB8" s="455" t="s">
        <v>164</v>
      </c>
      <c r="DC8" s="456"/>
      <c r="DD8" s="455" t="s">
        <v>165</v>
      </c>
      <c r="DE8" s="456"/>
      <c r="DF8" s="455" t="s">
        <v>43</v>
      </c>
      <c r="DG8" s="456"/>
      <c r="DH8" s="453" t="s">
        <v>164</v>
      </c>
      <c r="DI8" s="454"/>
      <c r="DJ8" s="453" t="s">
        <v>165</v>
      </c>
      <c r="DK8" s="454"/>
      <c r="DL8" s="453" t="s">
        <v>43</v>
      </c>
      <c r="DM8" s="454"/>
      <c r="DN8" s="453" t="s">
        <v>164</v>
      </c>
      <c r="DO8" s="454"/>
      <c r="DP8" s="453" t="s">
        <v>165</v>
      </c>
      <c r="DQ8" s="454"/>
      <c r="DR8" s="453" t="s">
        <v>43</v>
      </c>
      <c r="DS8" s="454"/>
      <c r="DT8" s="473" t="s">
        <v>164</v>
      </c>
      <c r="DU8" s="474"/>
      <c r="DV8" s="473" t="s">
        <v>165</v>
      </c>
      <c r="DW8" s="474"/>
      <c r="DX8" s="473" t="s">
        <v>43</v>
      </c>
      <c r="DY8" s="474"/>
      <c r="DZ8" s="473" t="s">
        <v>164</v>
      </c>
      <c r="EA8" s="474"/>
      <c r="EB8" s="473" t="s">
        <v>165</v>
      </c>
      <c r="EC8" s="474"/>
      <c r="ED8" s="473" t="s">
        <v>43</v>
      </c>
      <c r="EE8" s="475"/>
      <c r="EF8" s="470" t="s">
        <v>164</v>
      </c>
      <c r="EG8" s="471"/>
      <c r="EH8" s="470" t="s">
        <v>165</v>
      </c>
      <c r="EI8" s="471"/>
      <c r="EJ8" s="470" t="s">
        <v>43</v>
      </c>
      <c r="EK8" s="471"/>
      <c r="EL8" s="470" t="s">
        <v>164</v>
      </c>
      <c r="EM8" s="471"/>
      <c r="EN8" s="470" t="s">
        <v>165</v>
      </c>
      <c r="EO8" s="471"/>
      <c r="EP8" s="470" t="s">
        <v>43</v>
      </c>
      <c r="EQ8" s="472"/>
    </row>
    <row r="9" spans="1:147" s="8" customFormat="1" ht="33" customHeight="1">
      <c r="A9" s="510"/>
      <c r="B9" s="463"/>
      <c r="C9" s="463"/>
      <c r="D9" s="463"/>
      <c r="E9" s="463"/>
      <c r="F9" s="466"/>
      <c r="G9" s="182" t="s">
        <v>62</v>
      </c>
      <c r="H9" s="182" t="s">
        <v>63</v>
      </c>
      <c r="I9" s="183" t="s">
        <v>62</v>
      </c>
      <c r="J9" s="183" t="s">
        <v>63</v>
      </c>
      <c r="K9" s="187" t="s">
        <v>47</v>
      </c>
      <c r="L9" s="187" t="s">
        <v>179</v>
      </c>
      <c r="M9" s="187" t="s">
        <v>46</v>
      </c>
      <c r="N9" s="466"/>
      <c r="O9" s="466"/>
      <c r="P9" s="466"/>
      <c r="Q9" s="466"/>
      <c r="R9" s="466"/>
      <c r="S9" s="463"/>
      <c r="T9" s="466"/>
      <c r="U9" s="466"/>
      <c r="V9" s="466"/>
      <c r="W9" s="466"/>
      <c r="X9" s="489"/>
      <c r="Y9" s="499"/>
      <c r="Z9" s="499"/>
      <c r="AA9" s="499"/>
      <c r="AB9" s="177" t="s">
        <v>147</v>
      </c>
      <c r="AC9" s="61" t="s">
        <v>166</v>
      </c>
      <c r="AD9" s="61" t="s">
        <v>147</v>
      </c>
      <c r="AE9" s="61" t="s">
        <v>166</v>
      </c>
      <c r="AF9" s="61" t="s">
        <v>147</v>
      </c>
      <c r="AG9" s="61" t="s">
        <v>166</v>
      </c>
      <c r="AH9" s="61" t="s">
        <v>147</v>
      </c>
      <c r="AI9" s="61" t="s">
        <v>166</v>
      </c>
      <c r="AJ9" s="61" t="s">
        <v>147</v>
      </c>
      <c r="AK9" s="61" t="s">
        <v>166</v>
      </c>
      <c r="AL9" s="61" t="s">
        <v>147</v>
      </c>
      <c r="AM9" s="61" t="s">
        <v>166</v>
      </c>
      <c r="AN9" s="62" t="s">
        <v>147</v>
      </c>
      <c r="AO9" s="62" t="s">
        <v>166</v>
      </c>
      <c r="AP9" s="62" t="s">
        <v>147</v>
      </c>
      <c r="AQ9" s="62" t="s">
        <v>166</v>
      </c>
      <c r="AR9" s="62" t="s">
        <v>147</v>
      </c>
      <c r="AS9" s="62" t="s">
        <v>166</v>
      </c>
      <c r="AT9" s="62" t="s">
        <v>147</v>
      </c>
      <c r="AU9" s="62" t="s">
        <v>166</v>
      </c>
      <c r="AV9" s="62" t="s">
        <v>147</v>
      </c>
      <c r="AW9" s="62" t="s">
        <v>166</v>
      </c>
      <c r="AX9" s="62" t="s">
        <v>147</v>
      </c>
      <c r="AY9" s="62" t="s">
        <v>166</v>
      </c>
      <c r="AZ9" s="69" t="s">
        <v>147</v>
      </c>
      <c r="BA9" s="69" t="s">
        <v>166</v>
      </c>
      <c r="BB9" s="69" t="s">
        <v>147</v>
      </c>
      <c r="BC9" s="69" t="s">
        <v>166</v>
      </c>
      <c r="BD9" s="69" t="s">
        <v>147</v>
      </c>
      <c r="BE9" s="69" t="s">
        <v>166</v>
      </c>
      <c r="BF9" s="69" t="s">
        <v>147</v>
      </c>
      <c r="BG9" s="69" t="s">
        <v>166</v>
      </c>
      <c r="BH9" s="69" t="s">
        <v>147</v>
      </c>
      <c r="BI9" s="69" t="s">
        <v>166</v>
      </c>
      <c r="BJ9" s="69" t="s">
        <v>147</v>
      </c>
      <c r="BK9" s="69" t="s">
        <v>166</v>
      </c>
      <c r="BL9" s="72" t="s">
        <v>147</v>
      </c>
      <c r="BM9" s="72" t="s">
        <v>166</v>
      </c>
      <c r="BN9" s="72" t="s">
        <v>147</v>
      </c>
      <c r="BO9" s="72" t="s">
        <v>166</v>
      </c>
      <c r="BP9" s="72" t="s">
        <v>147</v>
      </c>
      <c r="BQ9" s="72" t="s">
        <v>166</v>
      </c>
      <c r="BR9" s="72" t="s">
        <v>147</v>
      </c>
      <c r="BS9" s="72" t="s">
        <v>166</v>
      </c>
      <c r="BT9" s="72" t="s">
        <v>147</v>
      </c>
      <c r="BU9" s="72" t="s">
        <v>166</v>
      </c>
      <c r="BV9" s="72" t="s">
        <v>147</v>
      </c>
      <c r="BW9" s="72" t="s">
        <v>166</v>
      </c>
      <c r="BX9" s="65" t="s">
        <v>147</v>
      </c>
      <c r="BY9" s="65" t="s">
        <v>166</v>
      </c>
      <c r="BZ9" s="65" t="s">
        <v>147</v>
      </c>
      <c r="CA9" s="65" t="s">
        <v>166</v>
      </c>
      <c r="CB9" s="65" t="s">
        <v>147</v>
      </c>
      <c r="CC9" s="65" t="s">
        <v>166</v>
      </c>
      <c r="CD9" s="65" t="s">
        <v>147</v>
      </c>
      <c r="CE9" s="65" t="s">
        <v>166</v>
      </c>
      <c r="CF9" s="65" t="s">
        <v>147</v>
      </c>
      <c r="CG9" s="65" t="s">
        <v>166</v>
      </c>
      <c r="CH9" s="65" t="s">
        <v>147</v>
      </c>
      <c r="CI9" s="65" t="s">
        <v>166</v>
      </c>
      <c r="CJ9" s="76" t="s">
        <v>147</v>
      </c>
      <c r="CK9" s="76" t="s">
        <v>166</v>
      </c>
      <c r="CL9" s="76" t="s">
        <v>147</v>
      </c>
      <c r="CM9" s="76" t="s">
        <v>166</v>
      </c>
      <c r="CN9" s="76" t="s">
        <v>147</v>
      </c>
      <c r="CO9" s="76" t="s">
        <v>166</v>
      </c>
      <c r="CP9" s="76" t="s">
        <v>147</v>
      </c>
      <c r="CQ9" s="76" t="s">
        <v>166</v>
      </c>
      <c r="CR9" s="76" t="s">
        <v>147</v>
      </c>
      <c r="CS9" s="76" t="s">
        <v>166</v>
      </c>
      <c r="CT9" s="76" t="s">
        <v>147</v>
      </c>
      <c r="CU9" s="76" t="s">
        <v>166</v>
      </c>
      <c r="CV9" s="83" t="s">
        <v>147</v>
      </c>
      <c r="CW9" s="83" t="s">
        <v>166</v>
      </c>
      <c r="CX9" s="83" t="s">
        <v>147</v>
      </c>
      <c r="CY9" s="83" t="s">
        <v>166</v>
      </c>
      <c r="CZ9" s="83" t="s">
        <v>147</v>
      </c>
      <c r="DA9" s="83" t="s">
        <v>166</v>
      </c>
      <c r="DB9" s="83" t="s">
        <v>147</v>
      </c>
      <c r="DC9" s="83" t="s">
        <v>166</v>
      </c>
      <c r="DD9" s="83" t="s">
        <v>147</v>
      </c>
      <c r="DE9" s="83" t="s">
        <v>166</v>
      </c>
      <c r="DF9" s="83" t="s">
        <v>147</v>
      </c>
      <c r="DG9" s="83" t="s">
        <v>166</v>
      </c>
      <c r="DH9" s="90" t="s">
        <v>147</v>
      </c>
      <c r="DI9" s="90" t="s">
        <v>166</v>
      </c>
      <c r="DJ9" s="90" t="s">
        <v>147</v>
      </c>
      <c r="DK9" s="90" t="s">
        <v>166</v>
      </c>
      <c r="DL9" s="90" t="s">
        <v>147</v>
      </c>
      <c r="DM9" s="90" t="s">
        <v>166</v>
      </c>
      <c r="DN9" s="90" t="s">
        <v>147</v>
      </c>
      <c r="DO9" s="90" t="s">
        <v>166</v>
      </c>
      <c r="DP9" s="90" t="s">
        <v>147</v>
      </c>
      <c r="DQ9" s="90" t="s">
        <v>166</v>
      </c>
      <c r="DR9" s="90" t="s">
        <v>147</v>
      </c>
      <c r="DS9" s="90" t="s">
        <v>166</v>
      </c>
      <c r="DT9" s="95" t="s">
        <v>147</v>
      </c>
      <c r="DU9" s="95" t="s">
        <v>166</v>
      </c>
      <c r="DV9" s="95" t="s">
        <v>147</v>
      </c>
      <c r="DW9" s="95" t="s">
        <v>166</v>
      </c>
      <c r="DX9" s="95" t="s">
        <v>147</v>
      </c>
      <c r="DY9" s="95" t="s">
        <v>166</v>
      </c>
      <c r="DZ9" s="95" t="s">
        <v>147</v>
      </c>
      <c r="EA9" s="95" t="s">
        <v>166</v>
      </c>
      <c r="EB9" s="95" t="s">
        <v>147</v>
      </c>
      <c r="EC9" s="95" t="s">
        <v>166</v>
      </c>
      <c r="ED9" s="95" t="s">
        <v>147</v>
      </c>
      <c r="EE9" s="120" t="s">
        <v>166</v>
      </c>
      <c r="EF9" s="173" t="s">
        <v>147</v>
      </c>
      <c r="EG9" s="173" t="s">
        <v>166</v>
      </c>
      <c r="EH9" s="173" t="s">
        <v>147</v>
      </c>
      <c r="EI9" s="173" t="s">
        <v>166</v>
      </c>
      <c r="EJ9" s="173" t="s">
        <v>147</v>
      </c>
      <c r="EK9" s="173" t="s">
        <v>166</v>
      </c>
      <c r="EL9" s="173" t="s">
        <v>147</v>
      </c>
      <c r="EM9" s="173" t="s">
        <v>166</v>
      </c>
      <c r="EN9" s="173" t="s">
        <v>147</v>
      </c>
      <c r="EO9" s="173" t="s">
        <v>166</v>
      </c>
      <c r="EP9" s="173" t="s">
        <v>147</v>
      </c>
      <c r="EQ9" s="171" t="s">
        <v>166</v>
      </c>
    </row>
    <row r="10" spans="1:147" ht="15" customHeight="1">
      <c r="A10" s="174">
        <v>1</v>
      </c>
      <c r="B10" s="210"/>
      <c r="C10" s="184"/>
      <c r="D10" s="184"/>
      <c r="E10" s="207" t="e">
        <f>IF(D10="Cyprus",VLOOKUP(C10,CODES!$C$5:$D$82,2,FALSE),(VLOOKUP(D10,CODES!$C$5:$D$82,2,FALSE)))</f>
        <v>#N/A</v>
      </c>
      <c r="F10" s="186"/>
      <c r="G10" s="190">
        <f>IF(D10="Cyprus",K10,0)</f>
        <v>0</v>
      </c>
      <c r="H10" s="190">
        <f t="shared" ref="H10:H34" si="0">IF(D10="Cyprus",L10+M10,0)</f>
        <v>0</v>
      </c>
      <c r="I10" s="191">
        <f>IF(C10="Cyprus",K10,0)</f>
        <v>0</v>
      </c>
      <c r="J10" s="191">
        <f t="shared" ref="J10:J34" si="1">IF(C10="Cyprus",L10+M10,0)</f>
        <v>0</v>
      </c>
      <c r="K10" s="192">
        <f>IF(B10="SMS",F10,0)</f>
        <v>0</v>
      </c>
      <c r="L10" s="192">
        <f t="shared" ref="L10:L34" si="2">IF(B10="STA",F10,0)</f>
        <v>0</v>
      </c>
      <c r="M10" s="192">
        <f>IF(B10="STT",F10,0)</f>
        <v>0</v>
      </c>
      <c r="N10" s="193" t="e">
        <f t="shared" ref="N10:N34" si="3">P10/F10</f>
        <v>#DIV/0!</v>
      </c>
      <c r="O10" s="193" t="e">
        <f t="shared" ref="O10:O34" si="4">(R10/30+Q10)/F10</f>
        <v>#DIV/0!</v>
      </c>
      <c r="P10" s="186"/>
      <c r="Q10" s="186"/>
      <c r="R10" s="186"/>
      <c r="S10" s="188"/>
      <c r="T10" s="200" t="e">
        <f>VLOOKUP(S10,CODES!$C$87:$D$92,2,FALSE)</f>
        <v>#N/A</v>
      </c>
      <c r="U10" s="194">
        <f>IF(B10="STA",IF(C10="Cyprus",160,140),0)+IF(B10="STT",IF(C10="Cyprus",160,140),0)+IF(B10="SMS",IF(C10="Cyprus",650,800),0)</f>
        <v>0</v>
      </c>
      <c r="V10" s="201">
        <f t="shared" ref="V10:V34" si="5">IF(F10=0,0,F10*T10)</f>
        <v>0</v>
      </c>
      <c r="W10" s="202">
        <f t="shared" ref="W10:W34" si="6">IF($B10="STA",ROUND(IF(N10&gt;=14,(N10-14)*U10*0.7*F10+14*U10*F10,F10*N10*U10),0))+IF($B10="STT",ROUND(IF(N10&gt;=14,(N10-14)*U10*0.7*F10+14*U10*F10,F10*N10*U10),0))+IF($B10="SMS",ROUND(F10*O10*U10,0))</f>
        <v>0</v>
      </c>
      <c r="X10" s="203">
        <f>SUM(V10:W10)</f>
        <v>0</v>
      </c>
      <c r="Y10" s="30">
        <f t="shared" ref="Y10:Y34" si="7">IF(B10="SMS",X10,0)</f>
        <v>0</v>
      </c>
      <c r="Z10" s="30">
        <f t="shared" ref="Z10:Z34" si="8">IF(B10="STA",X10,0)</f>
        <v>0</v>
      </c>
      <c r="AA10" s="30">
        <f t="shared" ref="AA10:AA34" si="9">IF(B10="STT",X10,0)</f>
        <v>0</v>
      </c>
      <c r="AB10" s="178" t="e">
        <f t="shared" ref="AB10:AB34" si="10">IF(E10="01 ENI SOUTH",G10,0)</f>
        <v>#N/A</v>
      </c>
      <c r="AC10" s="60" t="e">
        <f t="shared" ref="AC10:AC34" si="11">IF(AB10=0,0,X10)</f>
        <v>#N/A</v>
      </c>
      <c r="AD10" s="60" t="e">
        <f t="shared" ref="AD10:AD34" si="12">IF(E10="01 ENI SOUTH",I10,0)</f>
        <v>#N/A</v>
      </c>
      <c r="AE10" s="60" t="e">
        <f t="shared" ref="AE10:AE34" si="13">IF(AD10=0,0,X10)</f>
        <v>#N/A</v>
      </c>
      <c r="AF10" s="60" t="e">
        <f>AB10+AD10</f>
        <v>#N/A</v>
      </c>
      <c r="AG10" s="60" t="e">
        <f>AC10+AE10</f>
        <v>#N/A</v>
      </c>
      <c r="AH10" s="60" t="e">
        <f t="shared" ref="AH10:AH34" si="14">IF(E10="01 ENI SOUTH",H10,0)</f>
        <v>#N/A</v>
      </c>
      <c r="AI10" s="60" t="e">
        <f t="shared" ref="AI10:AI34" si="15">IF(AH10=0,0,X10)</f>
        <v>#N/A</v>
      </c>
      <c r="AJ10" s="60" t="e">
        <f t="shared" ref="AJ10:AJ34" si="16">IF(E10="01 ENI SOUTH",J10,0)</f>
        <v>#N/A</v>
      </c>
      <c r="AK10" s="60" t="e">
        <f t="shared" ref="AK10:AK34" si="17">IF(AJ10=0,0,X10)</f>
        <v>#N/A</v>
      </c>
      <c r="AL10" s="60" t="e">
        <f>AH10+AJ10</f>
        <v>#N/A</v>
      </c>
      <c r="AM10" s="60" t="e">
        <f>AI10+AK10</f>
        <v>#N/A</v>
      </c>
      <c r="AN10" s="63" t="e">
        <f t="shared" ref="AN10:AN34" si="18">IF(E10="02 ENI EAST",G10,0)</f>
        <v>#N/A</v>
      </c>
      <c r="AO10" s="63" t="e">
        <f t="shared" ref="AO10:AO34" si="19">IF(AN10=0,0,X10)</f>
        <v>#N/A</v>
      </c>
      <c r="AP10" s="63" t="e">
        <f t="shared" ref="AP10:AP34" si="20">IF(E10="02 ENI EAST",I10,0)</f>
        <v>#N/A</v>
      </c>
      <c r="AQ10" s="63" t="e">
        <f t="shared" ref="AQ10:AQ34" si="21">IF(AP10=0,0,X10)</f>
        <v>#N/A</v>
      </c>
      <c r="AR10" s="63" t="e">
        <f>AN10+AP10</f>
        <v>#N/A</v>
      </c>
      <c r="AS10" s="63" t="e">
        <f>AO10+AQ10</f>
        <v>#N/A</v>
      </c>
      <c r="AT10" s="63" t="e">
        <f t="shared" ref="AT10:AT34" si="22">IF(E10="02 ENI EAST",H10,0)</f>
        <v>#N/A</v>
      </c>
      <c r="AU10" s="63" t="e">
        <f t="shared" ref="AU10:AU34" si="23">IF(AT10=0,0,X10)</f>
        <v>#N/A</v>
      </c>
      <c r="AV10" s="63" t="e">
        <f t="shared" ref="AV10:AV34" si="24">IF(E10="02 ENI EAST",J10,0)</f>
        <v>#N/A</v>
      </c>
      <c r="AW10" s="63" t="e">
        <f t="shared" ref="AW10:AW34" si="25">IF(AV10=0,0,X10)</f>
        <v>#N/A</v>
      </c>
      <c r="AX10" s="63" t="e">
        <f>AT10+AV10</f>
        <v>#N/A</v>
      </c>
      <c r="AY10" s="63" t="e">
        <f>AU10+AW10</f>
        <v>#N/A</v>
      </c>
      <c r="AZ10" s="70" t="e">
        <f t="shared" ref="AZ10:AZ34" si="26">IF(E10="03 RUSSIA",G10,0)</f>
        <v>#N/A</v>
      </c>
      <c r="BA10" s="70" t="e">
        <f t="shared" ref="BA10:BA34" si="27">IF(AZ10=0,0,X10)</f>
        <v>#N/A</v>
      </c>
      <c r="BB10" s="70" t="e">
        <f t="shared" ref="BB10:BB34" si="28">IF(E10="03 RUSSIA",I10,0)</f>
        <v>#N/A</v>
      </c>
      <c r="BC10" s="70" t="e">
        <f t="shared" ref="BC10:BC34" si="29">IF(BB10=0,0,X10)</f>
        <v>#N/A</v>
      </c>
      <c r="BD10" s="70" t="e">
        <f>AZ10+BB10</f>
        <v>#N/A</v>
      </c>
      <c r="BE10" s="70" t="e">
        <f>BA10+BC10</f>
        <v>#N/A</v>
      </c>
      <c r="BF10" s="70" t="e">
        <f t="shared" ref="BF10:BF34" si="30">IF(E10="03 RUSSIA",H10,0)</f>
        <v>#N/A</v>
      </c>
      <c r="BG10" s="70" t="e">
        <f t="shared" ref="BG10:BG34" si="31">IF(BF10=0,0,X10)</f>
        <v>#N/A</v>
      </c>
      <c r="BH10" s="70" t="e">
        <f t="shared" ref="BH10:BH34" si="32">IF(E10="03 RUSSIA",J10,0)</f>
        <v>#N/A</v>
      </c>
      <c r="BI10" s="70" t="e">
        <f t="shared" ref="BI10:BI34" si="33">IF(BH10=0,0,X10)</f>
        <v>#N/A</v>
      </c>
      <c r="BJ10" s="70" t="e">
        <f>BF10+BH10</f>
        <v>#N/A</v>
      </c>
      <c r="BK10" s="70" t="e">
        <f>BG10+BI10</f>
        <v>#N/A</v>
      </c>
      <c r="BL10" s="73" t="e">
        <f t="shared" ref="BL10:BL34" si="34">IF(E10="04 DCI LATIN AMERICA",G10,0)</f>
        <v>#N/A</v>
      </c>
      <c r="BM10" s="73" t="e">
        <f t="shared" ref="BM10:BM34" si="35">IF(BL10=0,0,X10)</f>
        <v>#N/A</v>
      </c>
      <c r="BN10" s="73" t="e">
        <f t="shared" ref="BN10:BN34" si="36">IF(E10="04 DCI LATIN AMERICA",I10,0)</f>
        <v>#N/A</v>
      </c>
      <c r="BO10" s="73" t="e">
        <f t="shared" ref="BO10:BO34" si="37">IF(BN10=0,0,X10)</f>
        <v>#N/A</v>
      </c>
      <c r="BP10" s="73" t="e">
        <f>BL10+BN10</f>
        <v>#N/A</v>
      </c>
      <c r="BQ10" s="73" t="e">
        <f>BM10+BO10</f>
        <v>#N/A</v>
      </c>
      <c r="BR10" s="73" t="e">
        <f t="shared" ref="BR10:BR34" si="38">IF(E10="04 DCI LATIN AMERICA",H10,0)</f>
        <v>#N/A</v>
      </c>
      <c r="BS10" s="73" t="e">
        <f t="shared" ref="BS10:BS34" si="39">IF(BR10=0,0,X10)</f>
        <v>#N/A</v>
      </c>
      <c r="BT10" s="73" t="e">
        <f t="shared" ref="BT10:BT34" si="40">IF(E10="04 DCI LATIN AMERICA",J10,0)</f>
        <v>#N/A</v>
      </c>
      <c r="BU10" s="73" t="e">
        <f t="shared" ref="BU10:BU34" si="41">IF(BT10=0,0,X10)</f>
        <v>#N/A</v>
      </c>
      <c r="BV10" s="73" t="e">
        <f>BR10+BT10</f>
        <v>#N/A</v>
      </c>
      <c r="BW10" s="73" t="e">
        <f>BS10+BU10</f>
        <v>#N/A</v>
      </c>
      <c r="BX10" s="66" t="e">
        <f t="shared" ref="BX10:BX34" si="42">IF(E10="05 DCI ASIA",G10,0)</f>
        <v>#N/A</v>
      </c>
      <c r="BY10" s="66" t="e">
        <f t="shared" ref="BY10:BY34" si="43">IF(BX10=0,0,X10)</f>
        <v>#N/A</v>
      </c>
      <c r="BZ10" s="66" t="e">
        <f t="shared" ref="BZ10:BZ34" si="44">IF(E10="05 DCI ASIA",I10,0)</f>
        <v>#N/A</v>
      </c>
      <c r="CA10" s="66" t="e">
        <f t="shared" ref="CA10:CA34" si="45">IF(BZ10=0,0,X10)</f>
        <v>#N/A</v>
      </c>
      <c r="CB10" s="66" t="e">
        <f>BX10+BZ10</f>
        <v>#N/A</v>
      </c>
      <c r="CC10" s="66" t="e">
        <f>BY10+CA10</f>
        <v>#N/A</v>
      </c>
      <c r="CD10" s="66" t="e">
        <f t="shared" ref="CD10:CD34" si="46">IF(E10="05 DCI ASIA",H10,0)</f>
        <v>#N/A</v>
      </c>
      <c r="CE10" s="66" t="e">
        <f t="shared" ref="CE10:CE34" si="47">IF(CD10=0,0,X10)</f>
        <v>#N/A</v>
      </c>
      <c r="CF10" s="66" t="e">
        <f t="shared" ref="CF10:CF34" si="48">IF(E10="05 DCI ASIA",J10,0)</f>
        <v>#N/A</v>
      </c>
      <c r="CG10" s="66" t="e">
        <f t="shared" ref="CG10:CG34" si="49">IF(CF10=0,0,X10)</f>
        <v>#N/A</v>
      </c>
      <c r="CH10" s="66" t="e">
        <f>CD10+CF10</f>
        <v>#N/A</v>
      </c>
      <c r="CI10" s="66" t="e">
        <f>CE10+CG10</f>
        <v>#N/A</v>
      </c>
      <c r="CJ10" s="77" t="e">
        <f t="shared" ref="CJ10:CJ34" si="50">IF(E10="06 DCI CENTRAL ASIA",G10,0)</f>
        <v>#N/A</v>
      </c>
      <c r="CK10" s="77" t="e">
        <f t="shared" ref="CK10:CK34" si="51">IF(CJ10=0,0,X10)</f>
        <v>#N/A</v>
      </c>
      <c r="CL10" s="77" t="e">
        <f t="shared" ref="CL10:CL34" si="52">IF(E10="06 DCI CENTRAL ASIA",I10,0)</f>
        <v>#N/A</v>
      </c>
      <c r="CM10" s="77" t="e">
        <f t="shared" ref="CM10:CM34" si="53">IF(CL10=0,0,X10)</f>
        <v>#N/A</v>
      </c>
      <c r="CN10" s="77" t="e">
        <f>CJ10+CL10</f>
        <v>#N/A</v>
      </c>
      <c r="CO10" s="77" t="e">
        <f>CK10+CM10</f>
        <v>#N/A</v>
      </c>
      <c r="CP10" s="77" t="e">
        <f t="shared" ref="CP10:CP34" si="54">IF(E10="06 DCI CENTRAL ASIA",H10,0)</f>
        <v>#N/A</v>
      </c>
      <c r="CQ10" s="77" t="e">
        <f t="shared" ref="CQ10:CQ34" si="55">IF(CP10=0,0,X10)</f>
        <v>#N/A</v>
      </c>
      <c r="CR10" s="77" t="e">
        <f t="shared" ref="CR10:CR34" si="56">IF(E10="06 DCI CENTRAL ASIA",J10,0)</f>
        <v>#N/A</v>
      </c>
      <c r="CS10" s="77" t="e">
        <f t="shared" ref="CS10:CS34" si="57">IF(CR10=0,0,X10)</f>
        <v>#N/A</v>
      </c>
      <c r="CT10" s="77" t="e">
        <f>CP10+CR10</f>
        <v>#N/A</v>
      </c>
      <c r="CU10" s="77" t="e">
        <f>CQ10+CS10</f>
        <v>#N/A</v>
      </c>
      <c r="CV10" s="84" t="e">
        <f t="shared" ref="CV10:CV34" si="58">IF(E10="07 DCI SOUTH AFRICA",G10,0)</f>
        <v>#N/A</v>
      </c>
      <c r="CW10" s="84" t="e">
        <f t="shared" ref="CW10:CW34" si="59">IF(CV10=0,0,X10)</f>
        <v>#N/A</v>
      </c>
      <c r="CX10" s="84" t="e">
        <f t="shared" ref="CX10:CX34" si="60">IF(E10="07 DCI SOUTH AFRICA",I10,0)</f>
        <v>#N/A</v>
      </c>
      <c r="CY10" s="84" t="e">
        <f t="shared" ref="CY10:CY34" si="61">IF(CX10=0,0,X10)</f>
        <v>#N/A</v>
      </c>
      <c r="CZ10" s="84" t="e">
        <f>CV10+CX10</f>
        <v>#N/A</v>
      </c>
      <c r="DA10" s="84" t="e">
        <f>CW10+CY10</f>
        <v>#N/A</v>
      </c>
      <c r="DB10" s="84" t="e">
        <f t="shared" ref="DB10:DB34" si="62">IF(E10="07 DCI SOUTH AFRICA",H10,0)</f>
        <v>#N/A</v>
      </c>
      <c r="DC10" s="84" t="e">
        <f t="shared" ref="DC10:DC34" si="63">IF(DB10=0,0,X10)</f>
        <v>#N/A</v>
      </c>
      <c r="DD10" s="84" t="e">
        <f t="shared" ref="DD10:DD34" si="64">IF(E10="07 DCI SOUTH AFRICA",J10,0)</f>
        <v>#N/A</v>
      </c>
      <c r="DE10" s="84" t="e">
        <f t="shared" ref="DE10:DE34" si="65">IF(DD10=0,0,X10)</f>
        <v>#N/A</v>
      </c>
      <c r="DF10" s="84" t="e">
        <f>DB10+DD10</f>
        <v>#N/A</v>
      </c>
      <c r="DG10" s="84" t="e">
        <f>DC10+DE10</f>
        <v>#N/A</v>
      </c>
      <c r="DH10" s="38" t="e">
        <f t="shared" ref="DH10:DH34" si="66">IF(E10="08 IPA WESTERN",G10,0)</f>
        <v>#N/A</v>
      </c>
      <c r="DI10" s="38" t="e">
        <f t="shared" ref="DI10:DI34" si="67">IF(DH10=0,0,X10)</f>
        <v>#N/A</v>
      </c>
      <c r="DJ10" s="38" t="e">
        <f t="shared" ref="DJ10:DJ34" si="68">IF(E10="08 IPA WESTERN",I10,0)</f>
        <v>#N/A</v>
      </c>
      <c r="DK10" s="38" t="e">
        <f t="shared" ref="DK10:DK34" si="69">IF(DJ10=0,0,X10)</f>
        <v>#N/A</v>
      </c>
      <c r="DL10" s="38" t="e">
        <f>DH10+DJ10</f>
        <v>#N/A</v>
      </c>
      <c r="DM10" s="38" t="e">
        <f>DI10+DK10</f>
        <v>#N/A</v>
      </c>
      <c r="DN10" s="38" t="e">
        <f t="shared" ref="DN10:DN34" si="70">IF(E10="08 IPA WESTERN",H10,0)</f>
        <v>#N/A</v>
      </c>
      <c r="DO10" s="38" t="e">
        <f t="shared" ref="DO10:DO34" si="71">IF(DN10=0,0,X10)</f>
        <v>#N/A</v>
      </c>
      <c r="DP10" s="38" t="e">
        <f t="shared" ref="DP10:DP33" si="72">IF(E10="08 IPA WESTERN",J10,0)</f>
        <v>#N/A</v>
      </c>
      <c r="DQ10" s="38" t="e">
        <f t="shared" ref="DQ10:DQ34" si="73">IF(DP10=0,0,X10)</f>
        <v>#N/A</v>
      </c>
      <c r="DR10" s="38" t="e">
        <f>DN10+DP10</f>
        <v>#N/A</v>
      </c>
      <c r="DS10" s="38" t="e">
        <f>DO10+DQ10</f>
        <v>#N/A</v>
      </c>
      <c r="DT10" s="96" t="e">
        <f t="shared" ref="DT10:DT34" si="74">IF(E10="09 PI NORTH AMERICA",G10,0)</f>
        <v>#N/A</v>
      </c>
      <c r="DU10" s="96" t="e">
        <f t="shared" ref="DU10:DU34" si="75">IF(DT10=0,0,X10)</f>
        <v>#N/A</v>
      </c>
      <c r="DV10" s="96" t="e">
        <f t="shared" ref="DV10:DV34" si="76">IF(E10="09 PI NORTH AMERICA",I10,0)</f>
        <v>#N/A</v>
      </c>
      <c r="DW10" s="96" t="e">
        <f t="shared" ref="DW10:DW34" si="77">IF(DV10=0,0,X10)</f>
        <v>#N/A</v>
      </c>
      <c r="DX10" s="96" t="e">
        <f>DT10+DV10</f>
        <v>#N/A</v>
      </c>
      <c r="DY10" s="96" t="e">
        <f>DU10+DW10</f>
        <v>#N/A</v>
      </c>
      <c r="DZ10" s="96" t="e">
        <f t="shared" ref="DZ10:DZ34" si="78">IF(E10="09 PI NORTH AMERICA",H10,0)</f>
        <v>#N/A</v>
      </c>
      <c r="EA10" s="96" t="e">
        <f t="shared" ref="EA10:EA34" si="79">IF(DZ10=0,0,X10)</f>
        <v>#N/A</v>
      </c>
      <c r="EB10" s="96" t="e">
        <f t="shared" ref="EB10:EB34" si="80">IF(E10="09 PI NORTH AMERICA",J10,0)</f>
        <v>#N/A</v>
      </c>
      <c r="EC10" s="96" t="e">
        <f t="shared" ref="EC10:EC34" si="81">IF(EB10=0,0,X10)</f>
        <v>#N/A</v>
      </c>
      <c r="ED10" s="96" t="e">
        <f>DZ10+EB10</f>
        <v>#N/A</v>
      </c>
      <c r="EE10" s="96" t="e">
        <f>EA10+EC10</f>
        <v>#N/A</v>
      </c>
      <c r="EF10" s="101" t="e">
        <f t="shared" ref="EF10:EF34" si="82">IF(E10="10 PI IND ASIA",G10,0)</f>
        <v>#N/A</v>
      </c>
      <c r="EG10" s="101" t="e">
        <f t="shared" ref="EG10:EG34" si="83">IF(EF10=0,0,X10)</f>
        <v>#N/A</v>
      </c>
      <c r="EH10" s="101" t="e">
        <f t="shared" ref="EH10:EH34" si="84">IF(E10="10 PI IND ASIA",I10,0)</f>
        <v>#N/A</v>
      </c>
      <c r="EI10" s="101" t="e">
        <f t="shared" ref="EI10:EI34" si="85">IF(EH10=0,0,X10)</f>
        <v>#N/A</v>
      </c>
      <c r="EJ10" s="101" t="e">
        <f>EF10+EH10</f>
        <v>#N/A</v>
      </c>
      <c r="EK10" s="101" t="e">
        <f>EG10+EI10</f>
        <v>#N/A</v>
      </c>
      <c r="EL10" s="101" t="e">
        <f t="shared" ref="EL10:EL34" si="86">IF(E10="10 PI IND ASIA",H10,0)</f>
        <v>#N/A</v>
      </c>
      <c r="EM10" s="101" t="e">
        <f t="shared" ref="EM10:EM34" si="87">IF(EL10=0,0,X10)</f>
        <v>#N/A</v>
      </c>
      <c r="EN10" s="101" t="e">
        <f t="shared" ref="EN10:EN34" si="88">IF(E10="10 PI IND ASIA",J10,0)</f>
        <v>#N/A</v>
      </c>
      <c r="EO10" s="101" t="e">
        <f t="shared" ref="EO10:EO34" si="89">IF(EN10=0,0,X10)</f>
        <v>#N/A</v>
      </c>
      <c r="EP10" s="101" t="e">
        <f>EL10+EN10</f>
        <v>#N/A</v>
      </c>
      <c r="EQ10" s="101" t="e">
        <f>EM10+EO10</f>
        <v>#N/A</v>
      </c>
    </row>
    <row r="11" spans="1:147" s="20" customFormat="1">
      <c r="A11" s="174">
        <v>2</v>
      </c>
      <c r="B11" s="186"/>
      <c r="C11" s="184"/>
      <c r="D11" s="184"/>
      <c r="E11" s="207" t="e">
        <f>IF(D11="Cyprus",VLOOKUP(C11,CODES!$C$5:$D$82,2,FALSE),(VLOOKUP(D11,CODES!$C$5:$D$82,2,FALSE)))</f>
        <v>#N/A</v>
      </c>
      <c r="F11" s="186"/>
      <c r="G11" s="190">
        <f t="shared" ref="G11:G34" si="90">IF(D11="Cyprus",K11,0)</f>
        <v>0</v>
      </c>
      <c r="H11" s="190">
        <f t="shared" si="0"/>
        <v>0</v>
      </c>
      <c r="I11" s="191">
        <f t="shared" ref="I11:I34" si="91">IF(C11="Cyprus",K11,0)</f>
        <v>0</v>
      </c>
      <c r="J11" s="191">
        <f t="shared" si="1"/>
        <v>0</v>
      </c>
      <c r="K11" s="192">
        <f t="shared" ref="K11:K34" si="92">IF(B11="SMS",F11,0)</f>
        <v>0</v>
      </c>
      <c r="L11" s="192">
        <f t="shared" si="2"/>
        <v>0</v>
      </c>
      <c r="M11" s="192">
        <f t="shared" ref="M11:M34" si="93">IF(B11="STT",F11,0)</f>
        <v>0</v>
      </c>
      <c r="N11" s="193" t="e">
        <f t="shared" si="3"/>
        <v>#DIV/0!</v>
      </c>
      <c r="O11" s="193" t="e">
        <f t="shared" si="4"/>
        <v>#DIV/0!</v>
      </c>
      <c r="P11" s="186"/>
      <c r="Q11" s="186"/>
      <c r="R11" s="186"/>
      <c r="S11" s="188"/>
      <c r="T11" s="200" t="e">
        <f>VLOOKUP(S11,CODES!$C$87:$D$92,2,FALSE)</f>
        <v>#N/A</v>
      </c>
      <c r="U11" s="194">
        <f t="shared" ref="U11:U34" si="94">IF(B11="STA",IF(C11="Cyprus",160,140),0)+IF(B11="STT",IF(C11="Cyprus",160,140),0)+IF(B11="SMS",IF(C11="Cyprus",650,800),0)</f>
        <v>0</v>
      </c>
      <c r="V11" s="201">
        <f t="shared" si="5"/>
        <v>0</v>
      </c>
      <c r="W11" s="202">
        <f t="shared" si="6"/>
        <v>0</v>
      </c>
      <c r="X11" s="203">
        <f t="shared" ref="X11:X34" si="95">SUM(V11:W11)</f>
        <v>0</v>
      </c>
      <c r="Y11" s="30">
        <f t="shared" si="7"/>
        <v>0</v>
      </c>
      <c r="Z11" s="30">
        <f t="shared" si="8"/>
        <v>0</v>
      </c>
      <c r="AA11" s="30">
        <f t="shared" si="9"/>
        <v>0</v>
      </c>
      <c r="AB11" s="178" t="e">
        <f t="shared" si="10"/>
        <v>#N/A</v>
      </c>
      <c r="AC11" s="60" t="e">
        <f t="shared" si="11"/>
        <v>#N/A</v>
      </c>
      <c r="AD11" s="60" t="e">
        <f t="shared" si="12"/>
        <v>#N/A</v>
      </c>
      <c r="AE11" s="60" t="e">
        <f t="shared" si="13"/>
        <v>#N/A</v>
      </c>
      <c r="AF11" s="60" t="e">
        <f t="shared" ref="AF11:AG34" si="96">AB11+AD11</f>
        <v>#N/A</v>
      </c>
      <c r="AG11" s="60" t="e">
        <f t="shared" si="96"/>
        <v>#N/A</v>
      </c>
      <c r="AH11" s="60" t="e">
        <f t="shared" si="14"/>
        <v>#N/A</v>
      </c>
      <c r="AI11" s="60" t="e">
        <f t="shared" si="15"/>
        <v>#N/A</v>
      </c>
      <c r="AJ11" s="60" t="e">
        <f t="shared" si="16"/>
        <v>#N/A</v>
      </c>
      <c r="AK11" s="60" t="e">
        <f t="shared" si="17"/>
        <v>#N/A</v>
      </c>
      <c r="AL11" s="60" t="e">
        <f t="shared" ref="AL11:AM33" si="97">AH11+AJ11</f>
        <v>#N/A</v>
      </c>
      <c r="AM11" s="60" t="e">
        <f t="shared" si="97"/>
        <v>#N/A</v>
      </c>
      <c r="AN11" s="63" t="e">
        <f t="shared" si="18"/>
        <v>#N/A</v>
      </c>
      <c r="AO11" s="63" t="e">
        <f t="shared" si="19"/>
        <v>#N/A</v>
      </c>
      <c r="AP11" s="63" t="e">
        <f t="shared" si="20"/>
        <v>#N/A</v>
      </c>
      <c r="AQ11" s="63" t="e">
        <f t="shared" si="21"/>
        <v>#N/A</v>
      </c>
      <c r="AR11" s="63" t="e">
        <f t="shared" ref="AR11:AS34" si="98">AN11+AP11</f>
        <v>#N/A</v>
      </c>
      <c r="AS11" s="63" t="e">
        <f t="shared" si="98"/>
        <v>#N/A</v>
      </c>
      <c r="AT11" s="63" t="e">
        <f t="shared" si="22"/>
        <v>#N/A</v>
      </c>
      <c r="AU11" s="63" t="e">
        <f t="shared" si="23"/>
        <v>#N/A</v>
      </c>
      <c r="AV11" s="63" t="e">
        <f t="shared" si="24"/>
        <v>#N/A</v>
      </c>
      <c r="AW11" s="63" t="e">
        <f t="shared" si="25"/>
        <v>#N/A</v>
      </c>
      <c r="AX11" s="63" t="e">
        <f t="shared" ref="AX11:AY33" si="99">AT11+AV11</f>
        <v>#N/A</v>
      </c>
      <c r="AY11" s="63" t="e">
        <f t="shared" si="99"/>
        <v>#N/A</v>
      </c>
      <c r="AZ11" s="70" t="e">
        <f t="shared" si="26"/>
        <v>#N/A</v>
      </c>
      <c r="BA11" s="70" t="e">
        <f t="shared" si="27"/>
        <v>#N/A</v>
      </c>
      <c r="BB11" s="70" t="e">
        <f t="shared" si="28"/>
        <v>#N/A</v>
      </c>
      <c r="BC11" s="70" t="e">
        <f t="shared" si="29"/>
        <v>#N/A</v>
      </c>
      <c r="BD11" s="70" t="e">
        <f t="shared" ref="BD11:BE34" si="100">AZ11+BB11</f>
        <v>#N/A</v>
      </c>
      <c r="BE11" s="70" t="e">
        <f t="shared" si="100"/>
        <v>#N/A</v>
      </c>
      <c r="BF11" s="70" t="e">
        <f t="shared" si="30"/>
        <v>#N/A</v>
      </c>
      <c r="BG11" s="70" t="e">
        <f t="shared" si="31"/>
        <v>#N/A</v>
      </c>
      <c r="BH11" s="70" t="e">
        <f t="shared" si="32"/>
        <v>#N/A</v>
      </c>
      <c r="BI11" s="70" t="e">
        <f t="shared" si="33"/>
        <v>#N/A</v>
      </c>
      <c r="BJ11" s="70" t="e">
        <f t="shared" ref="BJ11:BK33" si="101">BF11+BH11</f>
        <v>#N/A</v>
      </c>
      <c r="BK11" s="70" t="e">
        <f t="shared" si="101"/>
        <v>#N/A</v>
      </c>
      <c r="BL11" s="73" t="e">
        <f t="shared" si="34"/>
        <v>#N/A</v>
      </c>
      <c r="BM11" s="73" t="e">
        <f t="shared" si="35"/>
        <v>#N/A</v>
      </c>
      <c r="BN11" s="73" t="e">
        <f t="shared" si="36"/>
        <v>#N/A</v>
      </c>
      <c r="BO11" s="73" t="e">
        <f t="shared" si="37"/>
        <v>#N/A</v>
      </c>
      <c r="BP11" s="73" t="e">
        <f t="shared" ref="BP11:BQ34" si="102">BL11+BN11</f>
        <v>#N/A</v>
      </c>
      <c r="BQ11" s="73" t="e">
        <f t="shared" si="102"/>
        <v>#N/A</v>
      </c>
      <c r="BR11" s="73" t="e">
        <f t="shared" si="38"/>
        <v>#N/A</v>
      </c>
      <c r="BS11" s="73" t="e">
        <f t="shared" si="39"/>
        <v>#N/A</v>
      </c>
      <c r="BT11" s="73" t="e">
        <f t="shared" si="40"/>
        <v>#N/A</v>
      </c>
      <c r="BU11" s="73" t="e">
        <f t="shared" si="41"/>
        <v>#N/A</v>
      </c>
      <c r="BV11" s="73" t="e">
        <f t="shared" ref="BV11:BW34" si="103">BR11+BT11</f>
        <v>#N/A</v>
      </c>
      <c r="BW11" s="73" t="e">
        <f t="shared" si="103"/>
        <v>#N/A</v>
      </c>
      <c r="BX11" s="66" t="e">
        <f t="shared" si="42"/>
        <v>#N/A</v>
      </c>
      <c r="BY11" s="66" t="e">
        <f t="shared" si="43"/>
        <v>#N/A</v>
      </c>
      <c r="BZ11" s="66" t="e">
        <f t="shared" si="44"/>
        <v>#N/A</v>
      </c>
      <c r="CA11" s="66" t="e">
        <f t="shared" si="45"/>
        <v>#N/A</v>
      </c>
      <c r="CB11" s="66" t="e">
        <f t="shared" ref="CB11:CC34" si="104">BX11+BZ11</f>
        <v>#N/A</v>
      </c>
      <c r="CC11" s="66" t="e">
        <f t="shared" si="104"/>
        <v>#N/A</v>
      </c>
      <c r="CD11" s="66" t="e">
        <f t="shared" si="46"/>
        <v>#N/A</v>
      </c>
      <c r="CE11" s="66" t="e">
        <f t="shared" si="47"/>
        <v>#N/A</v>
      </c>
      <c r="CF11" s="66" t="e">
        <f t="shared" si="48"/>
        <v>#N/A</v>
      </c>
      <c r="CG11" s="66" t="e">
        <f t="shared" si="49"/>
        <v>#N/A</v>
      </c>
      <c r="CH11" s="66" t="e">
        <f t="shared" ref="CH11:CI33" si="105">CD11+CF11</f>
        <v>#N/A</v>
      </c>
      <c r="CI11" s="66" t="e">
        <f t="shared" si="105"/>
        <v>#N/A</v>
      </c>
      <c r="CJ11" s="77" t="e">
        <f t="shared" si="50"/>
        <v>#N/A</v>
      </c>
      <c r="CK11" s="77" t="e">
        <f t="shared" si="51"/>
        <v>#N/A</v>
      </c>
      <c r="CL11" s="77" t="e">
        <f t="shared" si="52"/>
        <v>#N/A</v>
      </c>
      <c r="CM11" s="77" t="e">
        <f t="shared" si="53"/>
        <v>#N/A</v>
      </c>
      <c r="CN11" s="77" t="e">
        <f t="shared" ref="CN11:CO34" si="106">CJ11+CL11</f>
        <v>#N/A</v>
      </c>
      <c r="CO11" s="77" t="e">
        <f t="shared" si="106"/>
        <v>#N/A</v>
      </c>
      <c r="CP11" s="77" t="e">
        <f t="shared" si="54"/>
        <v>#N/A</v>
      </c>
      <c r="CQ11" s="77" t="e">
        <f t="shared" si="55"/>
        <v>#N/A</v>
      </c>
      <c r="CR11" s="77" t="e">
        <f t="shared" si="56"/>
        <v>#N/A</v>
      </c>
      <c r="CS11" s="77" t="e">
        <f t="shared" si="57"/>
        <v>#N/A</v>
      </c>
      <c r="CT11" s="77" t="e">
        <f t="shared" ref="CT11:CU33" si="107">CP11+CR11</f>
        <v>#N/A</v>
      </c>
      <c r="CU11" s="77" t="e">
        <f t="shared" si="107"/>
        <v>#N/A</v>
      </c>
      <c r="CV11" s="84" t="e">
        <f t="shared" si="58"/>
        <v>#N/A</v>
      </c>
      <c r="CW11" s="84" t="e">
        <f t="shared" si="59"/>
        <v>#N/A</v>
      </c>
      <c r="CX11" s="84" t="e">
        <f t="shared" si="60"/>
        <v>#N/A</v>
      </c>
      <c r="CY11" s="84" t="e">
        <f t="shared" si="61"/>
        <v>#N/A</v>
      </c>
      <c r="CZ11" s="84" t="e">
        <f t="shared" ref="CZ11:DA34" si="108">CV11+CX11</f>
        <v>#N/A</v>
      </c>
      <c r="DA11" s="84" t="e">
        <f t="shared" si="108"/>
        <v>#N/A</v>
      </c>
      <c r="DB11" s="84" t="e">
        <f t="shared" si="62"/>
        <v>#N/A</v>
      </c>
      <c r="DC11" s="84" t="e">
        <f t="shared" si="63"/>
        <v>#N/A</v>
      </c>
      <c r="DD11" s="84" t="e">
        <f t="shared" si="64"/>
        <v>#N/A</v>
      </c>
      <c r="DE11" s="84" t="e">
        <f t="shared" si="65"/>
        <v>#N/A</v>
      </c>
      <c r="DF11" s="84" t="e">
        <f t="shared" ref="DF11:DG33" si="109">DB11+DD11</f>
        <v>#N/A</v>
      </c>
      <c r="DG11" s="84" t="e">
        <f t="shared" si="109"/>
        <v>#N/A</v>
      </c>
      <c r="DH11" s="38" t="e">
        <f t="shared" si="66"/>
        <v>#N/A</v>
      </c>
      <c r="DI11" s="38" t="e">
        <f t="shared" si="67"/>
        <v>#N/A</v>
      </c>
      <c r="DJ11" s="38" t="e">
        <f t="shared" si="68"/>
        <v>#N/A</v>
      </c>
      <c r="DK11" s="38" t="e">
        <f t="shared" si="69"/>
        <v>#N/A</v>
      </c>
      <c r="DL11" s="38" t="e">
        <f t="shared" ref="DL11:DM34" si="110">DH11+DJ11</f>
        <v>#N/A</v>
      </c>
      <c r="DM11" s="38" t="e">
        <f t="shared" si="110"/>
        <v>#N/A</v>
      </c>
      <c r="DN11" s="38" t="e">
        <f t="shared" si="70"/>
        <v>#N/A</v>
      </c>
      <c r="DO11" s="38" t="e">
        <f t="shared" si="71"/>
        <v>#N/A</v>
      </c>
      <c r="DP11" s="38" t="e">
        <f t="shared" si="72"/>
        <v>#N/A</v>
      </c>
      <c r="DQ11" s="38" t="e">
        <f t="shared" si="73"/>
        <v>#N/A</v>
      </c>
      <c r="DR11" s="38" t="e">
        <f t="shared" ref="DR11:DS33" si="111">DN11+DP11</f>
        <v>#N/A</v>
      </c>
      <c r="DS11" s="38" t="e">
        <f t="shared" si="111"/>
        <v>#N/A</v>
      </c>
      <c r="DT11" s="96" t="e">
        <f t="shared" si="74"/>
        <v>#N/A</v>
      </c>
      <c r="DU11" s="96" t="e">
        <f t="shared" si="75"/>
        <v>#N/A</v>
      </c>
      <c r="DV11" s="96" t="e">
        <f t="shared" si="76"/>
        <v>#N/A</v>
      </c>
      <c r="DW11" s="96" t="e">
        <f t="shared" si="77"/>
        <v>#N/A</v>
      </c>
      <c r="DX11" s="96" t="e">
        <f t="shared" ref="DX11:DY34" si="112">DT11+DV11</f>
        <v>#N/A</v>
      </c>
      <c r="DY11" s="96" t="e">
        <f t="shared" si="112"/>
        <v>#N/A</v>
      </c>
      <c r="DZ11" s="96" t="e">
        <f t="shared" si="78"/>
        <v>#N/A</v>
      </c>
      <c r="EA11" s="96" t="e">
        <f t="shared" si="79"/>
        <v>#N/A</v>
      </c>
      <c r="EB11" s="96" t="e">
        <f t="shared" si="80"/>
        <v>#N/A</v>
      </c>
      <c r="EC11" s="96" t="e">
        <f t="shared" si="81"/>
        <v>#N/A</v>
      </c>
      <c r="ED11" s="96" t="e">
        <f t="shared" ref="ED11:EE33" si="113">DZ11+EB11</f>
        <v>#N/A</v>
      </c>
      <c r="EE11" s="96" t="e">
        <f t="shared" si="113"/>
        <v>#N/A</v>
      </c>
      <c r="EF11" s="101" t="e">
        <f t="shared" si="82"/>
        <v>#N/A</v>
      </c>
      <c r="EG11" s="101" t="e">
        <f t="shared" si="83"/>
        <v>#N/A</v>
      </c>
      <c r="EH11" s="101" t="e">
        <f t="shared" si="84"/>
        <v>#N/A</v>
      </c>
      <c r="EI11" s="101" t="e">
        <f t="shared" si="85"/>
        <v>#N/A</v>
      </c>
      <c r="EJ11" s="101" t="e">
        <f t="shared" ref="EJ11:EK34" si="114">EF11+EH11</f>
        <v>#N/A</v>
      </c>
      <c r="EK11" s="101" t="e">
        <f t="shared" si="114"/>
        <v>#N/A</v>
      </c>
      <c r="EL11" s="101" t="e">
        <f t="shared" si="86"/>
        <v>#N/A</v>
      </c>
      <c r="EM11" s="101" t="e">
        <f t="shared" si="87"/>
        <v>#N/A</v>
      </c>
      <c r="EN11" s="101" t="e">
        <f t="shared" si="88"/>
        <v>#N/A</v>
      </c>
      <c r="EO11" s="101" t="e">
        <f t="shared" si="89"/>
        <v>#N/A</v>
      </c>
      <c r="EP11" s="101" t="e">
        <f t="shared" ref="EP11:EQ33" si="115">EL11+EN11</f>
        <v>#N/A</v>
      </c>
      <c r="EQ11" s="101" t="e">
        <f t="shared" si="115"/>
        <v>#N/A</v>
      </c>
    </row>
    <row r="12" spans="1:147" s="21" customFormat="1">
      <c r="A12" s="174">
        <v>3</v>
      </c>
      <c r="B12" s="186"/>
      <c r="C12" s="184"/>
      <c r="D12" s="184"/>
      <c r="E12" s="207" t="e">
        <f>IF(D12="Cyprus",VLOOKUP(C12,CODES!$C$5:$D$82,2,FALSE),(VLOOKUP(D12,CODES!$C$5:$D$82,2,FALSE)))</f>
        <v>#N/A</v>
      </c>
      <c r="F12" s="186"/>
      <c r="G12" s="190">
        <f t="shared" si="90"/>
        <v>0</v>
      </c>
      <c r="H12" s="190">
        <f t="shared" si="0"/>
        <v>0</v>
      </c>
      <c r="I12" s="191">
        <f t="shared" si="91"/>
        <v>0</v>
      </c>
      <c r="J12" s="191">
        <f t="shared" si="1"/>
        <v>0</v>
      </c>
      <c r="K12" s="192">
        <f t="shared" si="92"/>
        <v>0</v>
      </c>
      <c r="L12" s="192">
        <f t="shared" si="2"/>
        <v>0</v>
      </c>
      <c r="M12" s="192">
        <f t="shared" si="93"/>
        <v>0</v>
      </c>
      <c r="N12" s="193" t="e">
        <f t="shared" si="3"/>
        <v>#DIV/0!</v>
      </c>
      <c r="O12" s="193" t="e">
        <f t="shared" si="4"/>
        <v>#DIV/0!</v>
      </c>
      <c r="P12" s="186"/>
      <c r="Q12" s="186"/>
      <c r="R12" s="186"/>
      <c r="S12" s="188"/>
      <c r="T12" s="200" t="e">
        <f>VLOOKUP(S12,CODES!$C$87:$D$92,2,FALSE)</f>
        <v>#N/A</v>
      </c>
      <c r="U12" s="194">
        <f t="shared" si="94"/>
        <v>0</v>
      </c>
      <c r="V12" s="201">
        <f t="shared" si="5"/>
        <v>0</v>
      </c>
      <c r="W12" s="202">
        <f t="shared" si="6"/>
        <v>0</v>
      </c>
      <c r="X12" s="203">
        <f t="shared" si="95"/>
        <v>0</v>
      </c>
      <c r="Y12" s="30">
        <f t="shared" si="7"/>
        <v>0</v>
      </c>
      <c r="Z12" s="30">
        <f t="shared" si="8"/>
        <v>0</v>
      </c>
      <c r="AA12" s="30">
        <f t="shared" si="9"/>
        <v>0</v>
      </c>
      <c r="AB12" s="178" t="e">
        <f t="shared" si="10"/>
        <v>#N/A</v>
      </c>
      <c r="AC12" s="60" t="e">
        <f t="shared" si="11"/>
        <v>#N/A</v>
      </c>
      <c r="AD12" s="60" t="e">
        <f t="shared" si="12"/>
        <v>#N/A</v>
      </c>
      <c r="AE12" s="60" t="e">
        <f t="shared" si="13"/>
        <v>#N/A</v>
      </c>
      <c r="AF12" s="60" t="e">
        <f t="shared" si="96"/>
        <v>#N/A</v>
      </c>
      <c r="AG12" s="60" t="e">
        <f t="shared" si="96"/>
        <v>#N/A</v>
      </c>
      <c r="AH12" s="60" t="e">
        <f t="shared" si="14"/>
        <v>#N/A</v>
      </c>
      <c r="AI12" s="60" t="e">
        <f t="shared" si="15"/>
        <v>#N/A</v>
      </c>
      <c r="AJ12" s="60" t="e">
        <f t="shared" si="16"/>
        <v>#N/A</v>
      </c>
      <c r="AK12" s="60" t="e">
        <f t="shared" si="17"/>
        <v>#N/A</v>
      </c>
      <c r="AL12" s="60" t="e">
        <f t="shared" si="97"/>
        <v>#N/A</v>
      </c>
      <c r="AM12" s="60" t="e">
        <f t="shared" si="97"/>
        <v>#N/A</v>
      </c>
      <c r="AN12" s="63" t="e">
        <f t="shared" si="18"/>
        <v>#N/A</v>
      </c>
      <c r="AO12" s="63" t="e">
        <f t="shared" si="19"/>
        <v>#N/A</v>
      </c>
      <c r="AP12" s="63" t="e">
        <f t="shared" si="20"/>
        <v>#N/A</v>
      </c>
      <c r="AQ12" s="63" t="e">
        <f t="shared" si="21"/>
        <v>#N/A</v>
      </c>
      <c r="AR12" s="63" t="e">
        <f t="shared" si="98"/>
        <v>#N/A</v>
      </c>
      <c r="AS12" s="63" t="e">
        <f t="shared" si="98"/>
        <v>#N/A</v>
      </c>
      <c r="AT12" s="63" t="e">
        <f t="shared" si="22"/>
        <v>#N/A</v>
      </c>
      <c r="AU12" s="63" t="e">
        <f t="shared" si="23"/>
        <v>#N/A</v>
      </c>
      <c r="AV12" s="63" t="e">
        <f t="shared" si="24"/>
        <v>#N/A</v>
      </c>
      <c r="AW12" s="63" t="e">
        <f t="shared" si="25"/>
        <v>#N/A</v>
      </c>
      <c r="AX12" s="63" t="e">
        <f t="shared" si="99"/>
        <v>#N/A</v>
      </c>
      <c r="AY12" s="63" t="e">
        <f t="shared" si="99"/>
        <v>#N/A</v>
      </c>
      <c r="AZ12" s="70" t="e">
        <f t="shared" si="26"/>
        <v>#N/A</v>
      </c>
      <c r="BA12" s="70" t="e">
        <f t="shared" si="27"/>
        <v>#N/A</v>
      </c>
      <c r="BB12" s="70" t="e">
        <f t="shared" si="28"/>
        <v>#N/A</v>
      </c>
      <c r="BC12" s="70" t="e">
        <f t="shared" si="29"/>
        <v>#N/A</v>
      </c>
      <c r="BD12" s="70" t="e">
        <f t="shared" si="100"/>
        <v>#N/A</v>
      </c>
      <c r="BE12" s="70" t="e">
        <f t="shared" si="100"/>
        <v>#N/A</v>
      </c>
      <c r="BF12" s="70" t="e">
        <f t="shared" si="30"/>
        <v>#N/A</v>
      </c>
      <c r="BG12" s="70" t="e">
        <f t="shared" si="31"/>
        <v>#N/A</v>
      </c>
      <c r="BH12" s="70" t="e">
        <f t="shared" si="32"/>
        <v>#N/A</v>
      </c>
      <c r="BI12" s="70" t="e">
        <f t="shared" si="33"/>
        <v>#N/A</v>
      </c>
      <c r="BJ12" s="70" t="e">
        <f t="shared" si="101"/>
        <v>#N/A</v>
      </c>
      <c r="BK12" s="70" t="e">
        <f t="shared" si="101"/>
        <v>#N/A</v>
      </c>
      <c r="BL12" s="73" t="e">
        <f t="shared" si="34"/>
        <v>#N/A</v>
      </c>
      <c r="BM12" s="73" t="e">
        <f t="shared" si="35"/>
        <v>#N/A</v>
      </c>
      <c r="BN12" s="73" t="e">
        <f t="shared" si="36"/>
        <v>#N/A</v>
      </c>
      <c r="BO12" s="73" t="e">
        <f t="shared" si="37"/>
        <v>#N/A</v>
      </c>
      <c r="BP12" s="73" t="e">
        <f t="shared" si="102"/>
        <v>#N/A</v>
      </c>
      <c r="BQ12" s="73" t="e">
        <f t="shared" si="102"/>
        <v>#N/A</v>
      </c>
      <c r="BR12" s="73" t="e">
        <f t="shared" si="38"/>
        <v>#N/A</v>
      </c>
      <c r="BS12" s="73" t="e">
        <f t="shared" si="39"/>
        <v>#N/A</v>
      </c>
      <c r="BT12" s="73" t="e">
        <f t="shared" si="40"/>
        <v>#N/A</v>
      </c>
      <c r="BU12" s="73" t="e">
        <f t="shared" si="41"/>
        <v>#N/A</v>
      </c>
      <c r="BV12" s="73" t="e">
        <f t="shared" si="103"/>
        <v>#N/A</v>
      </c>
      <c r="BW12" s="73" t="e">
        <f t="shared" si="103"/>
        <v>#N/A</v>
      </c>
      <c r="BX12" s="66" t="e">
        <f t="shared" si="42"/>
        <v>#N/A</v>
      </c>
      <c r="BY12" s="66" t="e">
        <f t="shared" si="43"/>
        <v>#N/A</v>
      </c>
      <c r="BZ12" s="66" t="e">
        <f t="shared" si="44"/>
        <v>#N/A</v>
      </c>
      <c r="CA12" s="66" t="e">
        <f t="shared" si="45"/>
        <v>#N/A</v>
      </c>
      <c r="CB12" s="66" t="e">
        <f t="shared" si="104"/>
        <v>#N/A</v>
      </c>
      <c r="CC12" s="66" t="e">
        <f t="shared" si="104"/>
        <v>#N/A</v>
      </c>
      <c r="CD12" s="66" t="e">
        <f t="shared" si="46"/>
        <v>#N/A</v>
      </c>
      <c r="CE12" s="66" t="e">
        <f t="shared" si="47"/>
        <v>#N/A</v>
      </c>
      <c r="CF12" s="66" t="e">
        <f t="shared" si="48"/>
        <v>#N/A</v>
      </c>
      <c r="CG12" s="66" t="e">
        <f t="shared" si="49"/>
        <v>#N/A</v>
      </c>
      <c r="CH12" s="66" t="e">
        <f t="shared" si="105"/>
        <v>#N/A</v>
      </c>
      <c r="CI12" s="66" t="e">
        <f t="shared" si="105"/>
        <v>#N/A</v>
      </c>
      <c r="CJ12" s="77" t="e">
        <f t="shared" si="50"/>
        <v>#N/A</v>
      </c>
      <c r="CK12" s="77" t="e">
        <f t="shared" si="51"/>
        <v>#N/A</v>
      </c>
      <c r="CL12" s="77" t="e">
        <f t="shared" si="52"/>
        <v>#N/A</v>
      </c>
      <c r="CM12" s="77" t="e">
        <f t="shared" si="53"/>
        <v>#N/A</v>
      </c>
      <c r="CN12" s="77" t="e">
        <f t="shared" si="106"/>
        <v>#N/A</v>
      </c>
      <c r="CO12" s="77" t="e">
        <f t="shared" si="106"/>
        <v>#N/A</v>
      </c>
      <c r="CP12" s="77" t="e">
        <f t="shared" si="54"/>
        <v>#N/A</v>
      </c>
      <c r="CQ12" s="77" t="e">
        <f t="shared" si="55"/>
        <v>#N/A</v>
      </c>
      <c r="CR12" s="77" t="e">
        <f t="shared" si="56"/>
        <v>#N/A</v>
      </c>
      <c r="CS12" s="77" t="e">
        <f t="shared" si="57"/>
        <v>#N/A</v>
      </c>
      <c r="CT12" s="77" t="e">
        <f t="shared" si="107"/>
        <v>#N/A</v>
      </c>
      <c r="CU12" s="77" t="e">
        <f t="shared" si="107"/>
        <v>#N/A</v>
      </c>
      <c r="CV12" s="84" t="e">
        <f t="shared" si="58"/>
        <v>#N/A</v>
      </c>
      <c r="CW12" s="84" t="e">
        <f t="shared" si="59"/>
        <v>#N/A</v>
      </c>
      <c r="CX12" s="84" t="e">
        <f t="shared" si="60"/>
        <v>#N/A</v>
      </c>
      <c r="CY12" s="84" t="e">
        <f t="shared" si="61"/>
        <v>#N/A</v>
      </c>
      <c r="CZ12" s="84" t="e">
        <f t="shared" si="108"/>
        <v>#N/A</v>
      </c>
      <c r="DA12" s="84" t="e">
        <f t="shared" si="108"/>
        <v>#N/A</v>
      </c>
      <c r="DB12" s="84" t="e">
        <f t="shared" si="62"/>
        <v>#N/A</v>
      </c>
      <c r="DC12" s="84" t="e">
        <f t="shared" si="63"/>
        <v>#N/A</v>
      </c>
      <c r="DD12" s="84" t="e">
        <f t="shared" si="64"/>
        <v>#N/A</v>
      </c>
      <c r="DE12" s="84" t="e">
        <f t="shared" si="65"/>
        <v>#N/A</v>
      </c>
      <c r="DF12" s="84" t="e">
        <f t="shared" si="109"/>
        <v>#N/A</v>
      </c>
      <c r="DG12" s="84" t="e">
        <f t="shared" si="109"/>
        <v>#N/A</v>
      </c>
      <c r="DH12" s="38" t="e">
        <f t="shared" si="66"/>
        <v>#N/A</v>
      </c>
      <c r="DI12" s="38" t="e">
        <f t="shared" si="67"/>
        <v>#N/A</v>
      </c>
      <c r="DJ12" s="38" t="e">
        <f t="shared" si="68"/>
        <v>#N/A</v>
      </c>
      <c r="DK12" s="38" t="e">
        <f t="shared" si="69"/>
        <v>#N/A</v>
      </c>
      <c r="DL12" s="38" t="e">
        <f t="shared" si="110"/>
        <v>#N/A</v>
      </c>
      <c r="DM12" s="38" t="e">
        <f t="shared" si="110"/>
        <v>#N/A</v>
      </c>
      <c r="DN12" s="38" t="e">
        <f t="shared" si="70"/>
        <v>#N/A</v>
      </c>
      <c r="DO12" s="38" t="e">
        <f t="shared" si="71"/>
        <v>#N/A</v>
      </c>
      <c r="DP12" s="38" t="e">
        <f t="shared" si="72"/>
        <v>#N/A</v>
      </c>
      <c r="DQ12" s="38" t="e">
        <f t="shared" si="73"/>
        <v>#N/A</v>
      </c>
      <c r="DR12" s="38" t="e">
        <f t="shared" si="111"/>
        <v>#N/A</v>
      </c>
      <c r="DS12" s="38" t="e">
        <f t="shared" si="111"/>
        <v>#N/A</v>
      </c>
      <c r="DT12" s="96" t="e">
        <f t="shared" si="74"/>
        <v>#N/A</v>
      </c>
      <c r="DU12" s="96" t="e">
        <f t="shared" si="75"/>
        <v>#N/A</v>
      </c>
      <c r="DV12" s="96" t="e">
        <f t="shared" si="76"/>
        <v>#N/A</v>
      </c>
      <c r="DW12" s="96" t="e">
        <f t="shared" si="77"/>
        <v>#N/A</v>
      </c>
      <c r="DX12" s="96" t="e">
        <f t="shared" si="112"/>
        <v>#N/A</v>
      </c>
      <c r="DY12" s="96" t="e">
        <f t="shared" si="112"/>
        <v>#N/A</v>
      </c>
      <c r="DZ12" s="96" t="e">
        <f t="shared" si="78"/>
        <v>#N/A</v>
      </c>
      <c r="EA12" s="96" t="e">
        <f t="shared" si="79"/>
        <v>#N/A</v>
      </c>
      <c r="EB12" s="96" t="e">
        <f t="shared" si="80"/>
        <v>#N/A</v>
      </c>
      <c r="EC12" s="96" t="e">
        <f t="shared" si="81"/>
        <v>#N/A</v>
      </c>
      <c r="ED12" s="96" t="e">
        <f t="shared" si="113"/>
        <v>#N/A</v>
      </c>
      <c r="EE12" s="96" t="e">
        <f t="shared" si="113"/>
        <v>#N/A</v>
      </c>
      <c r="EF12" s="101" t="e">
        <f t="shared" si="82"/>
        <v>#N/A</v>
      </c>
      <c r="EG12" s="101" t="e">
        <f t="shared" si="83"/>
        <v>#N/A</v>
      </c>
      <c r="EH12" s="101" t="e">
        <f t="shared" si="84"/>
        <v>#N/A</v>
      </c>
      <c r="EI12" s="101" t="e">
        <f t="shared" si="85"/>
        <v>#N/A</v>
      </c>
      <c r="EJ12" s="101" t="e">
        <f t="shared" si="114"/>
        <v>#N/A</v>
      </c>
      <c r="EK12" s="101" t="e">
        <f t="shared" si="114"/>
        <v>#N/A</v>
      </c>
      <c r="EL12" s="101" t="e">
        <f t="shared" si="86"/>
        <v>#N/A</v>
      </c>
      <c r="EM12" s="101" t="e">
        <f t="shared" si="87"/>
        <v>#N/A</v>
      </c>
      <c r="EN12" s="101" t="e">
        <f t="shared" si="88"/>
        <v>#N/A</v>
      </c>
      <c r="EO12" s="101" t="e">
        <f t="shared" si="89"/>
        <v>#N/A</v>
      </c>
      <c r="EP12" s="101" t="e">
        <f t="shared" si="115"/>
        <v>#N/A</v>
      </c>
      <c r="EQ12" s="101" t="e">
        <f t="shared" si="115"/>
        <v>#N/A</v>
      </c>
    </row>
    <row r="13" spans="1:147" s="21" customFormat="1">
      <c r="A13" s="174">
        <v>4</v>
      </c>
      <c r="B13" s="186"/>
      <c r="C13" s="184"/>
      <c r="D13" s="184"/>
      <c r="E13" s="207" t="e">
        <f>IF(D13="Cyprus",VLOOKUP(C13,CODES!$C$5:$D$82,2,FALSE),(VLOOKUP(D13,CODES!$C$5:$D$82,2,FALSE)))</f>
        <v>#N/A</v>
      </c>
      <c r="F13" s="186"/>
      <c r="G13" s="190">
        <f t="shared" si="90"/>
        <v>0</v>
      </c>
      <c r="H13" s="190">
        <f t="shared" si="0"/>
        <v>0</v>
      </c>
      <c r="I13" s="191">
        <f t="shared" si="91"/>
        <v>0</v>
      </c>
      <c r="J13" s="191">
        <f t="shared" si="1"/>
        <v>0</v>
      </c>
      <c r="K13" s="192">
        <f t="shared" si="92"/>
        <v>0</v>
      </c>
      <c r="L13" s="192">
        <f t="shared" si="2"/>
        <v>0</v>
      </c>
      <c r="M13" s="192">
        <f t="shared" si="93"/>
        <v>0</v>
      </c>
      <c r="N13" s="193" t="e">
        <f t="shared" si="3"/>
        <v>#DIV/0!</v>
      </c>
      <c r="O13" s="193" t="e">
        <f t="shared" si="4"/>
        <v>#DIV/0!</v>
      </c>
      <c r="P13" s="186"/>
      <c r="Q13" s="186"/>
      <c r="R13" s="186"/>
      <c r="S13" s="188"/>
      <c r="T13" s="200" t="e">
        <f>VLOOKUP(S13,CODES!$C$87:$D$92,2,FALSE)</f>
        <v>#N/A</v>
      </c>
      <c r="U13" s="194">
        <f t="shared" si="94"/>
        <v>0</v>
      </c>
      <c r="V13" s="201">
        <f t="shared" si="5"/>
        <v>0</v>
      </c>
      <c r="W13" s="202">
        <f t="shared" si="6"/>
        <v>0</v>
      </c>
      <c r="X13" s="203">
        <f t="shared" si="95"/>
        <v>0</v>
      </c>
      <c r="Y13" s="30">
        <f t="shared" si="7"/>
        <v>0</v>
      </c>
      <c r="Z13" s="30">
        <f t="shared" si="8"/>
        <v>0</v>
      </c>
      <c r="AA13" s="30">
        <f t="shared" si="9"/>
        <v>0</v>
      </c>
      <c r="AB13" s="178" t="e">
        <f t="shared" si="10"/>
        <v>#N/A</v>
      </c>
      <c r="AC13" s="60" t="e">
        <f t="shared" si="11"/>
        <v>#N/A</v>
      </c>
      <c r="AD13" s="60" t="e">
        <f t="shared" si="12"/>
        <v>#N/A</v>
      </c>
      <c r="AE13" s="60" t="e">
        <f t="shared" si="13"/>
        <v>#N/A</v>
      </c>
      <c r="AF13" s="60" t="e">
        <f t="shared" si="96"/>
        <v>#N/A</v>
      </c>
      <c r="AG13" s="60" t="e">
        <f t="shared" si="96"/>
        <v>#N/A</v>
      </c>
      <c r="AH13" s="60" t="e">
        <f t="shared" si="14"/>
        <v>#N/A</v>
      </c>
      <c r="AI13" s="60" t="e">
        <f t="shared" si="15"/>
        <v>#N/A</v>
      </c>
      <c r="AJ13" s="60" t="e">
        <f t="shared" si="16"/>
        <v>#N/A</v>
      </c>
      <c r="AK13" s="60" t="e">
        <f t="shared" si="17"/>
        <v>#N/A</v>
      </c>
      <c r="AL13" s="60" t="e">
        <f t="shared" si="97"/>
        <v>#N/A</v>
      </c>
      <c r="AM13" s="60" t="e">
        <f t="shared" si="97"/>
        <v>#N/A</v>
      </c>
      <c r="AN13" s="63" t="e">
        <f t="shared" si="18"/>
        <v>#N/A</v>
      </c>
      <c r="AO13" s="63" t="e">
        <f t="shared" si="19"/>
        <v>#N/A</v>
      </c>
      <c r="AP13" s="63" t="e">
        <f t="shared" si="20"/>
        <v>#N/A</v>
      </c>
      <c r="AQ13" s="63" t="e">
        <f t="shared" si="21"/>
        <v>#N/A</v>
      </c>
      <c r="AR13" s="63" t="e">
        <f t="shared" si="98"/>
        <v>#N/A</v>
      </c>
      <c r="AS13" s="63" t="e">
        <f t="shared" si="98"/>
        <v>#N/A</v>
      </c>
      <c r="AT13" s="63" t="e">
        <f t="shared" si="22"/>
        <v>#N/A</v>
      </c>
      <c r="AU13" s="63" t="e">
        <f t="shared" si="23"/>
        <v>#N/A</v>
      </c>
      <c r="AV13" s="63" t="e">
        <f t="shared" si="24"/>
        <v>#N/A</v>
      </c>
      <c r="AW13" s="63" t="e">
        <f t="shared" si="25"/>
        <v>#N/A</v>
      </c>
      <c r="AX13" s="63" t="e">
        <f t="shared" si="99"/>
        <v>#N/A</v>
      </c>
      <c r="AY13" s="63" t="e">
        <f t="shared" si="99"/>
        <v>#N/A</v>
      </c>
      <c r="AZ13" s="70" t="e">
        <f t="shared" si="26"/>
        <v>#N/A</v>
      </c>
      <c r="BA13" s="70" t="e">
        <f t="shared" si="27"/>
        <v>#N/A</v>
      </c>
      <c r="BB13" s="70" t="e">
        <f t="shared" si="28"/>
        <v>#N/A</v>
      </c>
      <c r="BC13" s="70" t="e">
        <f t="shared" si="29"/>
        <v>#N/A</v>
      </c>
      <c r="BD13" s="70" t="e">
        <f t="shared" si="100"/>
        <v>#N/A</v>
      </c>
      <c r="BE13" s="70" t="e">
        <f t="shared" si="100"/>
        <v>#N/A</v>
      </c>
      <c r="BF13" s="70" t="e">
        <f t="shared" si="30"/>
        <v>#N/A</v>
      </c>
      <c r="BG13" s="70" t="e">
        <f t="shared" si="31"/>
        <v>#N/A</v>
      </c>
      <c r="BH13" s="70" t="e">
        <f t="shared" si="32"/>
        <v>#N/A</v>
      </c>
      <c r="BI13" s="70" t="e">
        <f t="shared" si="33"/>
        <v>#N/A</v>
      </c>
      <c r="BJ13" s="70" t="e">
        <f t="shared" si="101"/>
        <v>#N/A</v>
      </c>
      <c r="BK13" s="70" t="e">
        <f t="shared" si="101"/>
        <v>#N/A</v>
      </c>
      <c r="BL13" s="73" t="e">
        <f t="shared" si="34"/>
        <v>#N/A</v>
      </c>
      <c r="BM13" s="73" t="e">
        <f t="shared" si="35"/>
        <v>#N/A</v>
      </c>
      <c r="BN13" s="73" t="e">
        <f t="shared" si="36"/>
        <v>#N/A</v>
      </c>
      <c r="BO13" s="73" t="e">
        <f t="shared" si="37"/>
        <v>#N/A</v>
      </c>
      <c r="BP13" s="73" t="e">
        <f t="shared" si="102"/>
        <v>#N/A</v>
      </c>
      <c r="BQ13" s="73" t="e">
        <f t="shared" si="102"/>
        <v>#N/A</v>
      </c>
      <c r="BR13" s="73" t="e">
        <f t="shared" si="38"/>
        <v>#N/A</v>
      </c>
      <c r="BS13" s="73" t="e">
        <f t="shared" si="39"/>
        <v>#N/A</v>
      </c>
      <c r="BT13" s="73" t="e">
        <f t="shared" si="40"/>
        <v>#N/A</v>
      </c>
      <c r="BU13" s="73" t="e">
        <f t="shared" si="41"/>
        <v>#N/A</v>
      </c>
      <c r="BV13" s="73" t="e">
        <f t="shared" si="103"/>
        <v>#N/A</v>
      </c>
      <c r="BW13" s="73" t="e">
        <f t="shared" si="103"/>
        <v>#N/A</v>
      </c>
      <c r="BX13" s="66" t="e">
        <f t="shared" si="42"/>
        <v>#N/A</v>
      </c>
      <c r="BY13" s="66" t="e">
        <f t="shared" si="43"/>
        <v>#N/A</v>
      </c>
      <c r="BZ13" s="66" t="e">
        <f t="shared" si="44"/>
        <v>#N/A</v>
      </c>
      <c r="CA13" s="66" t="e">
        <f t="shared" si="45"/>
        <v>#N/A</v>
      </c>
      <c r="CB13" s="66" t="e">
        <f t="shared" si="104"/>
        <v>#N/A</v>
      </c>
      <c r="CC13" s="66" t="e">
        <f t="shared" si="104"/>
        <v>#N/A</v>
      </c>
      <c r="CD13" s="66" t="e">
        <f t="shared" si="46"/>
        <v>#N/A</v>
      </c>
      <c r="CE13" s="66" t="e">
        <f t="shared" si="47"/>
        <v>#N/A</v>
      </c>
      <c r="CF13" s="66" t="e">
        <f t="shared" si="48"/>
        <v>#N/A</v>
      </c>
      <c r="CG13" s="66" t="e">
        <f t="shared" si="49"/>
        <v>#N/A</v>
      </c>
      <c r="CH13" s="66" t="e">
        <f t="shared" si="105"/>
        <v>#N/A</v>
      </c>
      <c r="CI13" s="66" t="e">
        <f t="shared" si="105"/>
        <v>#N/A</v>
      </c>
      <c r="CJ13" s="77" t="e">
        <f t="shared" si="50"/>
        <v>#N/A</v>
      </c>
      <c r="CK13" s="77" t="e">
        <f t="shared" si="51"/>
        <v>#N/A</v>
      </c>
      <c r="CL13" s="77" t="e">
        <f t="shared" si="52"/>
        <v>#N/A</v>
      </c>
      <c r="CM13" s="77" t="e">
        <f t="shared" si="53"/>
        <v>#N/A</v>
      </c>
      <c r="CN13" s="77" t="e">
        <f t="shared" si="106"/>
        <v>#N/A</v>
      </c>
      <c r="CO13" s="77" t="e">
        <f t="shared" si="106"/>
        <v>#N/A</v>
      </c>
      <c r="CP13" s="77" t="e">
        <f t="shared" si="54"/>
        <v>#N/A</v>
      </c>
      <c r="CQ13" s="77" t="e">
        <f t="shared" si="55"/>
        <v>#N/A</v>
      </c>
      <c r="CR13" s="77" t="e">
        <f t="shared" si="56"/>
        <v>#N/A</v>
      </c>
      <c r="CS13" s="77" t="e">
        <f t="shared" si="57"/>
        <v>#N/A</v>
      </c>
      <c r="CT13" s="77" t="e">
        <f t="shared" si="107"/>
        <v>#N/A</v>
      </c>
      <c r="CU13" s="77" t="e">
        <f t="shared" si="107"/>
        <v>#N/A</v>
      </c>
      <c r="CV13" s="84" t="e">
        <f t="shared" si="58"/>
        <v>#N/A</v>
      </c>
      <c r="CW13" s="84" t="e">
        <f t="shared" si="59"/>
        <v>#N/A</v>
      </c>
      <c r="CX13" s="84" t="e">
        <f t="shared" si="60"/>
        <v>#N/A</v>
      </c>
      <c r="CY13" s="84" t="e">
        <f t="shared" si="61"/>
        <v>#N/A</v>
      </c>
      <c r="CZ13" s="84" t="e">
        <f t="shared" si="108"/>
        <v>#N/A</v>
      </c>
      <c r="DA13" s="84" t="e">
        <f t="shared" si="108"/>
        <v>#N/A</v>
      </c>
      <c r="DB13" s="84" t="e">
        <f t="shared" si="62"/>
        <v>#N/A</v>
      </c>
      <c r="DC13" s="84" t="e">
        <f t="shared" si="63"/>
        <v>#N/A</v>
      </c>
      <c r="DD13" s="84" t="e">
        <f t="shared" si="64"/>
        <v>#N/A</v>
      </c>
      <c r="DE13" s="84" t="e">
        <f t="shared" si="65"/>
        <v>#N/A</v>
      </c>
      <c r="DF13" s="84" t="e">
        <f t="shared" si="109"/>
        <v>#N/A</v>
      </c>
      <c r="DG13" s="84" t="e">
        <f t="shared" si="109"/>
        <v>#N/A</v>
      </c>
      <c r="DH13" s="38" t="e">
        <f t="shared" si="66"/>
        <v>#N/A</v>
      </c>
      <c r="DI13" s="38" t="e">
        <f t="shared" si="67"/>
        <v>#N/A</v>
      </c>
      <c r="DJ13" s="38" t="e">
        <f t="shared" si="68"/>
        <v>#N/A</v>
      </c>
      <c r="DK13" s="38" t="e">
        <f t="shared" si="69"/>
        <v>#N/A</v>
      </c>
      <c r="DL13" s="38" t="e">
        <f t="shared" si="110"/>
        <v>#N/A</v>
      </c>
      <c r="DM13" s="38" t="e">
        <f t="shared" si="110"/>
        <v>#N/A</v>
      </c>
      <c r="DN13" s="38" t="e">
        <f t="shared" si="70"/>
        <v>#N/A</v>
      </c>
      <c r="DO13" s="38" t="e">
        <f t="shared" si="71"/>
        <v>#N/A</v>
      </c>
      <c r="DP13" s="38" t="e">
        <f t="shared" si="72"/>
        <v>#N/A</v>
      </c>
      <c r="DQ13" s="38" t="e">
        <f t="shared" si="73"/>
        <v>#N/A</v>
      </c>
      <c r="DR13" s="38" t="e">
        <f t="shared" si="111"/>
        <v>#N/A</v>
      </c>
      <c r="DS13" s="38" t="e">
        <f t="shared" si="111"/>
        <v>#N/A</v>
      </c>
      <c r="DT13" s="96" t="e">
        <f t="shared" si="74"/>
        <v>#N/A</v>
      </c>
      <c r="DU13" s="96" t="e">
        <f t="shared" si="75"/>
        <v>#N/A</v>
      </c>
      <c r="DV13" s="96" t="e">
        <f t="shared" si="76"/>
        <v>#N/A</v>
      </c>
      <c r="DW13" s="96" t="e">
        <f t="shared" si="77"/>
        <v>#N/A</v>
      </c>
      <c r="DX13" s="96" t="e">
        <f t="shared" si="112"/>
        <v>#N/A</v>
      </c>
      <c r="DY13" s="96" t="e">
        <f t="shared" si="112"/>
        <v>#N/A</v>
      </c>
      <c r="DZ13" s="96" t="e">
        <f t="shared" si="78"/>
        <v>#N/A</v>
      </c>
      <c r="EA13" s="96" t="e">
        <f t="shared" si="79"/>
        <v>#N/A</v>
      </c>
      <c r="EB13" s="96" t="e">
        <f t="shared" si="80"/>
        <v>#N/A</v>
      </c>
      <c r="EC13" s="96" t="e">
        <f t="shared" si="81"/>
        <v>#N/A</v>
      </c>
      <c r="ED13" s="96" t="e">
        <f t="shared" si="113"/>
        <v>#N/A</v>
      </c>
      <c r="EE13" s="96" t="e">
        <f t="shared" si="113"/>
        <v>#N/A</v>
      </c>
      <c r="EF13" s="101" t="e">
        <f t="shared" si="82"/>
        <v>#N/A</v>
      </c>
      <c r="EG13" s="101" t="e">
        <f t="shared" si="83"/>
        <v>#N/A</v>
      </c>
      <c r="EH13" s="101" t="e">
        <f t="shared" si="84"/>
        <v>#N/A</v>
      </c>
      <c r="EI13" s="101" t="e">
        <f t="shared" si="85"/>
        <v>#N/A</v>
      </c>
      <c r="EJ13" s="101" t="e">
        <f t="shared" si="114"/>
        <v>#N/A</v>
      </c>
      <c r="EK13" s="101" t="e">
        <f t="shared" si="114"/>
        <v>#N/A</v>
      </c>
      <c r="EL13" s="101" t="e">
        <f t="shared" si="86"/>
        <v>#N/A</v>
      </c>
      <c r="EM13" s="101" t="e">
        <f t="shared" si="87"/>
        <v>#N/A</v>
      </c>
      <c r="EN13" s="101" t="e">
        <f t="shared" si="88"/>
        <v>#N/A</v>
      </c>
      <c r="EO13" s="101" t="e">
        <f t="shared" si="89"/>
        <v>#N/A</v>
      </c>
      <c r="EP13" s="101" t="e">
        <f t="shared" si="115"/>
        <v>#N/A</v>
      </c>
      <c r="EQ13" s="101" t="e">
        <f t="shared" si="115"/>
        <v>#N/A</v>
      </c>
    </row>
    <row r="14" spans="1:147" s="22" customFormat="1">
      <c r="A14" s="174">
        <v>5</v>
      </c>
      <c r="B14" s="186"/>
      <c r="C14" s="184"/>
      <c r="D14" s="184"/>
      <c r="E14" s="207" t="e">
        <f>IF(D14="Cyprus",VLOOKUP(C14,CODES!$C$5:$D$82,2,FALSE),(VLOOKUP(D14,CODES!$C$5:$D$82,2,FALSE)))</f>
        <v>#N/A</v>
      </c>
      <c r="F14" s="186"/>
      <c r="G14" s="190">
        <f t="shared" si="90"/>
        <v>0</v>
      </c>
      <c r="H14" s="190">
        <f t="shared" si="0"/>
        <v>0</v>
      </c>
      <c r="I14" s="191">
        <f t="shared" si="91"/>
        <v>0</v>
      </c>
      <c r="J14" s="191">
        <f t="shared" si="1"/>
        <v>0</v>
      </c>
      <c r="K14" s="192">
        <f t="shared" si="92"/>
        <v>0</v>
      </c>
      <c r="L14" s="192">
        <f t="shared" si="2"/>
        <v>0</v>
      </c>
      <c r="M14" s="192">
        <f t="shared" si="93"/>
        <v>0</v>
      </c>
      <c r="N14" s="193" t="e">
        <f t="shared" si="3"/>
        <v>#DIV/0!</v>
      </c>
      <c r="O14" s="193" t="e">
        <f t="shared" si="4"/>
        <v>#DIV/0!</v>
      </c>
      <c r="P14" s="186"/>
      <c r="Q14" s="186"/>
      <c r="R14" s="186"/>
      <c r="S14" s="188"/>
      <c r="T14" s="200" t="e">
        <f>VLOOKUP(S14,CODES!$C$87:$D$92,2,FALSE)</f>
        <v>#N/A</v>
      </c>
      <c r="U14" s="194">
        <f t="shared" si="94"/>
        <v>0</v>
      </c>
      <c r="V14" s="201">
        <f t="shared" si="5"/>
        <v>0</v>
      </c>
      <c r="W14" s="202">
        <f t="shared" si="6"/>
        <v>0</v>
      </c>
      <c r="X14" s="203">
        <f t="shared" si="95"/>
        <v>0</v>
      </c>
      <c r="Y14" s="30">
        <f t="shared" si="7"/>
        <v>0</v>
      </c>
      <c r="Z14" s="30">
        <f t="shared" si="8"/>
        <v>0</v>
      </c>
      <c r="AA14" s="30">
        <f t="shared" si="9"/>
        <v>0</v>
      </c>
      <c r="AB14" s="178" t="e">
        <f t="shared" si="10"/>
        <v>#N/A</v>
      </c>
      <c r="AC14" s="60" t="e">
        <f t="shared" si="11"/>
        <v>#N/A</v>
      </c>
      <c r="AD14" s="60" t="e">
        <f t="shared" si="12"/>
        <v>#N/A</v>
      </c>
      <c r="AE14" s="60" t="e">
        <f t="shared" si="13"/>
        <v>#N/A</v>
      </c>
      <c r="AF14" s="60" t="e">
        <f t="shared" si="96"/>
        <v>#N/A</v>
      </c>
      <c r="AG14" s="60" t="e">
        <f t="shared" si="96"/>
        <v>#N/A</v>
      </c>
      <c r="AH14" s="60" t="e">
        <f t="shared" si="14"/>
        <v>#N/A</v>
      </c>
      <c r="AI14" s="60" t="e">
        <f t="shared" si="15"/>
        <v>#N/A</v>
      </c>
      <c r="AJ14" s="60" t="e">
        <f t="shared" si="16"/>
        <v>#N/A</v>
      </c>
      <c r="AK14" s="60" t="e">
        <f t="shared" si="17"/>
        <v>#N/A</v>
      </c>
      <c r="AL14" s="60" t="e">
        <f t="shared" si="97"/>
        <v>#N/A</v>
      </c>
      <c r="AM14" s="60" t="e">
        <f t="shared" si="97"/>
        <v>#N/A</v>
      </c>
      <c r="AN14" s="63" t="e">
        <f t="shared" si="18"/>
        <v>#N/A</v>
      </c>
      <c r="AO14" s="63" t="e">
        <f t="shared" si="19"/>
        <v>#N/A</v>
      </c>
      <c r="AP14" s="63" t="e">
        <f t="shared" si="20"/>
        <v>#N/A</v>
      </c>
      <c r="AQ14" s="63" t="e">
        <f t="shared" si="21"/>
        <v>#N/A</v>
      </c>
      <c r="AR14" s="63" t="e">
        <f t="shared" si="98"/>
        <v>#N/A</v>
      </c>
      <c r="AS14" s="63" t="e">
        <f t="shared" si="98"/>
        <v>#N/A</v>
      </c>
      <c r="AT14" s="63" t="e">
        <f t="shared" si="22"/>
        <v>#N/A</v>
      </c>
      <c r="AU14" s="63" t="e">
        <f t="shared" si="23"/>
        <v>#N/A</v>
      </c>
      <c r="AV14" s="63" t="e">
        <f t="shared" si="24"/>
        <v>#N/A</v>
      </c>
      <c r="AW14" s="63" t="e">
        <f t="shared" si="25"/>
        <v>#N/A</v>
      </c>
      <c r="AX14" s="63" t="e">
        <f t="shared" si="99"/>
        <v>#N/A</v>
      </c>
      <c r="AY14" s="63" t="e">
        <f t="shared" si="99"/>
        <v>#N/A</v>
      </c>
      <c r="AZ14" s="70" t="e">
        <f t="shared" si="26"/>
        <v>#N/A</v>
      </c>
      <c r="BA14" s="70" t="e">
        <f t="shared" si="27"/>
        <v>#N/A</v>
      </c>
      <c r="BB14" s="70" t="e">
        <f t="shared" si="28"/>
        <v>#N/A</v>
      </c>
      <c r="BC14" s="70" t="e">
        <f t="shared" si="29"/>
        <v>#N/A</v>
      </c>
      <c r="BD14" s="70" t="e">
        <f t="shared" si="100"/>
        <v>#N/A</v>
      </c>
      <c r="BE14" s="70" t="e">
        <f t="shared" si="100"/>
        <v>#N/A</v>
      </c>
      <c r="BF14" s="70" t="e">
        <f t="shared" si="30"/>
        <v>#N/A</v>
      </c>
      <c r="BG14" s="70" t="e">
        <f t="shared" si="31"/>
        <v>#N/A</v>
      </c>
      <c r="BH14" s="70" t="e">
        <f t="shared" si="32"/>
        <v>#N/A</v>
      </c>
      <c r="BI14" s="70" t="e">
        <f t="shared" si="33"/>
        <v>#N/A</v>
      </c>
      <c r="BJ14" s="70" t="e">
        <f t="shared" si="101"/>
        <v>#N/A</v>
      </c>
      <c r="BK14" s="70" t="e">
        <f t="shared" si="101"/>
        <v>#N/A</v>
      </c>
      <c r="BL14" s="73" t="e">
        <f t="shared" si="34"/>
        <v>#N/A</v>
      </c>
      <c r="BM14" s="73" t="e">
        <f t="shared" si="35"/>
        <v>#N/A</v>
      </c>
      <c r="BN14" s="73" t="e">
        <f t="shared" si="36"/>
        <v>#N/A</v>
      </c>
      <c r="BO14" s="73" t="e">
        <f t="shared" si="37"/>
        <v>#N/A</v>
      </c>
      <c r="BP14" s="73" t="e">
        <f t="shared" si="102"/>
        <v>#N/A</v>
      </c>
      <c r="BQ14" s="73" t="e">
        <f t="shared" si="102"/>
        <v>#N/A</v>
      </c>
      <c r="BR14" s="73" t="e">
        <f t="shared" si="38"/>
        <v>#N/A</v>
      </c>
      <c r="BS14" s="73" t="e">
        <f t="shared" si="39"/>
        <v>#N/A</v>
      </c>
      <c r="BT14" s="73" t="e">
        <f t="shared" si="40"/>
        <v>#N/A</v>
      </c>
      <c r="BU14" s="73" t="e">
        <f t="shared" si="41"/>
        <v>#N/A</v>
      </c>
      <c r="BV14" s="73" t="e">
        <f t="shared" si="103"/>
        <v>#N/A</v>
      </c>
      <c r="BW14" s="73" t="e">
        <f t="shared" si="103"/>
        <v>#N/A</v>
      </c>
      <c r="BX14" s="66" t="e">
        <f t="shared" si="42"/>
        <v>#N/A</v>
      </c>
      <c r="BY14" s="66" t="e">
        <f t="shared" si="43"/>
        <v>#N/A</v>
      </c>
      <c r="BZ14" s="66" t="e">
        <f t="shared" si="44"/>
        <v>#N/A</v>
      </c>
      <c r="CA14" s="66" t="e">
        <f t="shared" si="45"/>
        <v>#N/A</v>
      </c>
      <c r="CB14" s="66" t="e">
        <f t="shared" si="104"/>
        <v>#N/A</v>
      </c>
      <c r="CC14" s="66" t="e">
        <f t="shared" si="104"/>
        <v>#N/A</v>
      </c>
      <c r="CD14" s="66" t="e">
        <f t="shared" si="46"/>
        <v>#N/A</v>
      </c>
      <c r="CE14" s="66" t="e">
        <f t="shared" si="47"/>
        <v>#N/A</v>
      </c>
      <c r="CF14" s="66" t="e">
        <f t="shared" si="48"/>
        <v>#N/A</v>
      </c>
      <c r="CG14" s="66" t="e">
        <f t="shared" si="49"/>
        <v>#N/A</v>
      </c>
      <c r="CH14" s="66" t="e">
        <f t="shared" si="105"/>
        <v>#N/A</v>
      </c>
      <c r="CI14" s="66" t="e">
        <f t="shared" si="105"/>
        <v>#N/A</v>
      </c>
      <c r="CJ14" s="77" t="e">
        <f t="shared" si="50"/>
        <v>#N/A</v>
      </c>
      <c r="CK14" s="77" t="e">
        <f t="shared" si="51"/>
        <v>#N/A</v>
      </c>
      <c r="CL14" s="77" t="e">
        <f t="shared" si="52"/>
        <v>#N/A</v>
      </c>
      <c r="CM14" s="77" t="e">
        <f t="shared" si="53"/>
        <v>#N/A</v>
      </c>
      <c r="CN14" s="77" t="e">
        <f t="shared" si="106"/>
        <v>#N/A</v>
      </c>
      <c r="CO14" s="77" t="e">
        <f t="shared" si="106"/>
        <v>#N/A</v>
      </c>
      <c r="CP14" s="77" t="e">
        <f t="shared" si="54"/>
        <v>#N/A</v>
      </c>
      <c r="CQ14" s="77" t="e">
        <f t="shared" si="55"/>
        <v>#N/A</v>
      </c>
      <c r="CR14" s="77" t="e">
        <f t="shared" si="56"/>
        <v>#N/A</v>
      </c>
      <c r="CS14" s="77" t="e">
        <f t="shared" si="57"/>
        <v>#N/A</v>
      </c>
      <c r="CT14" s="77" t="e">
        <f t="shared" si="107"/>
        <v>#N/A</v>
      </c>
      <c r="CU14" s="77" t="e">
        <f t="shared" si="107"/>
        <v>#N/A</v>
      </c>
      <c r="CV14" s="84" t="e">
        <f t="shared" si="58"/>
        <v>#N/A</v>
      </c>
      <c r="CW14" s="84" t="e">
        <f t="shared" si="59"/>
        <v>#N/A</v>
      </c>
      <c r="CX14" s="84" t="e">
        <f t="shared" si="60"/>
        <v>#N/A</v>
      </c>
      <c r="CY14" s="84" t="e">
        <f t="shared" si="61"/>
        <v>#N/A</v>
      </c>
      <c r="CZ14" s="84" t="e">
        <f t="shared" si="108"/>
        <v>#N/A</v>
      </c>
      <c r="DA14" s="84" t="e">
        <f t="shared" si="108"/>
        <v>#N/A</v>
      </c>
      <c r="DB14" s="84" t="e">
        <f t="shared" si="62"/>
        <v>#N/A</v>
      </c>
      <c r="DC14" s="84" t="e">
        <f t="shared" si="63"/>
        <v>#N/A</v>
      </c>
      <c r="DD14" s="84" t="e">
        <f t="shared" si="64"/>
        <v>#N/A</v>
      </c>
      <c r="DE14" s="84" t="e">
        <f t="shared" si="65"/>
        <v>#N/A</v>
      </c>
      <c r="DF14" s="84" t="e">
        <f t="shared" si="109"/>
        <v>#N/A</v>
      </c>
      <c r="DG14" s="84" t="e">
        <f t="shared" si="109"/>
        <v>#N/A</v>
      </c>
      <c r="DH14" s="38" t="e">
        <f t="shared" si="66"/>
        <v>#N/A</v>
      </c>
      <c r="DI14" s="38" t="e">
        <f t="shared" si="67"/>
        <v>#N/A</v>
      </c>
      <c r="DJ14" s="38" t="e">
        <f t="shared" si="68"/>
        <v>#N/A</v>
      </c>
      <c r="DK14" s="38" t="e">
        <f t="shared" si="69"/>
        <v>#N/A</v>
      </c>
      <c r="DL14" s="38" t="e">
        <f t="shared" si="110"/>
        <v>#N/A</v>
      </c>
      <c r="DM14" s="38" t="e">
        <f t="shared" si="110"/>
        <v>#N/A</v>
      </c>
      <c r="DN14" s="38" t="e">
        <f t="shared" si="70"/>
        <v>#N/A</v>
      </c>
      <c r="DO14" s="38" t="e">
        <f t="shared" si="71"/>
        <v>#N/A</v>
      </c>
      <c r="DP14" s="38" t="e">
        <f t="shared" si="72"/>
        <v>#N/A</v>
      </c>
      <c r="DQ14" s="38" t="e">
        <f t="shared" si="73"/>
        <v>#N/A</v>
      </c>
      <c r="DR14" s="38" t="e">
        <f t="shared" si="111"/>
        <v>#N/A</v>
      </c>
      <c r="DS14" s="38" t="e">
        <f t="shared" si="111"/>
        <v>#N/A</v>
      </c>
      <c r="DT14" s="96" t="e">
        <f t="shared" si="74"/>
        <v>#N/A</v>
      </c>
      <c r="DU14" s="96" t="e">
        <f t="shared" si="75"/>
        <v>#N/A</v>
      </c>
      <c r="DV14" s="96" t="e">
        <f t="shared" si="76"/>
        <v>#N/A</v>
      </c>
      <c r="DW14" s="96" t="e">
        <f t="shared" si="77"/>
        <v>#N/A</v>
      </c>
      <c r="DX14" s="96" t="e">
        <f t="shared" si="112"/>
        <v>#N/A</v>
      </c>
      <c r="DY14" s="96" t="e">
        <f t="shared" si="112"/>
        <v>#N/A</v>
      </c>
      <c r="DZ14" s="96" t="e">
        <f t="shared" si="78"/>
        <v>#N/A</v>
      </c>
      <c r="EA14" s="96" t="e">
        <f t="shared" si="79"/>
        <v>#N/A</v>
      </c>
      <c r="EB14" s="96" t="e">
        <f t="shared" si="80"/>
        <v>#N/A</v>
      </c>
      <c r="EC14" s="96" t="e">
        <f t="shared" si="81"/>
        <v>#N/A</v>
      </c>
      <c r="ED14" s="96" t="e">
        <f t="shared" si="113"/>
        <v>#N/A</v>
      </c>
      <c r="EE14" s="96" t="e">
        <f t="shared" si="113"/>
        <v>#N/A</v>
      </c>
      <c r="EF14" s="101" t="e">
        <f t="shared" si="82"/>
        <v>#N/A</v>
      </c>
      <c r="EG14" s="101" t="e">
        <f t="shared" si="83"/>
        <v>#N/A</v>
      </c>
      <c r="EH14" s="101" t="e">
        <f t="shared" si="84"/>
        <v>#N/A</v>
      </c>
      <c r="EI14" s="101" t="e">
        <f t="shared" si="85"/>
        <v>#N/A</v>
      </c>
      <c r="EJ14" s="101" t="e">
        <f t="shared" si="114"/>
        <v>#N/A</v>
      </c>
      <c r="EK14" s="101" t="e">
        <f t="shared" si="114"/>
        <v>#N/A</v>
      </c>
      <c r="EL14" s="101" t="e">
        <f t="shared" si="86"/>
        <v>#N/A</v>
      </c>
      <c r="EM14" s="101" t="e">
        <f t="shared" si="87"/>
        <v>#N/A</v>
      </c>
      <c r="EN14" s="101" t="e">
        <f t="shared" si="88"/>
        <v>#N/A</v>
      </c>
      <c r="EO14" s="101" t="e">
        <f t="shared" si="89"/>
        <v>#N/A</v>
      </c>
      <c r="EP14" s="101" t="e">
        <f t="shared" si="115"/>
        <v>#N/A</v>
      </c>
      <c r="EQ14" s="101" t="e">
        <f t="shared" si="115"/>
        <v>#N/A</v>
      </c>
    </row>
    <row r="15" spans="1:147">
      <c r="A15" s="174">
        <v>6</v>
      </c>
      <c r="B15" s="186"/>
      <c r="C15" s="184"/>
      <c r="D15" s="184"/>
      <c r="E15" s="207" t="e">
        <f>IF(D15="Cyprus",VLOOKUP(C15,CODES!$C$5:$D$82,2,FALSE),(VLOOKUP(D15,CODES!$C$5:$D$82,2,FALSE)))</f>
        <v>#N/A</v>
      </c>
      <c r="F15" s="186"/>
      <c r="G15" s="190">
        <f t="shared" si="90"/>
        <v>0</v>
      </c>
      <c r="H15" s="190">
        <f t="shared" si="0"/>
        <v>0</v>
      </c>
      <c r="I15" s="191">
        <f t="shared" si="91"/>
        <v>0</v>
      </c>
      <c r="J15" s="191">
        <f t="shared" si="1"/>
        <v>0</v>
      </c>
      <c r="K15" s="192">
        <f t="shared" si="92"/>
        <v>0</v>
      </c>
      <c r="L15" s="192">
        <f t="shared" si="2"/>
        <v>0</v>
      </c>
      <c r="M15" s="192">
        <f t="shared" si="93"/>
        <v>0</v>
      </c>
      <c r="N15" s="193" t="e">
        <f t="shared" si="3"/>
        <v>#DIV/0!</v>
      </c>
      <c r="O15" s="193" t="e">
        <f t="shared" si="4"/>
        <v>#DIV/0!</v>
      </c>
      <c r="P15" s="186"/>
      <c r="Q15" s="186"/>
      <c r="R15" s="186"/>
      <c r="S15" s="188"/>
      <c r="T15" s="200" t="e">
        <f>VLOOKUP(S15,CODES!$C$87:$D$92,2,FALSE)</f>
        <v>#N/A</v>
      </c>
      <c r="U15" s="194">
        <f t="shared" si="94"/>
        <v>0</v>
      </c>
      <c r="V15" s="201">
        <f t="shared" si="5"/>
        <v>0</v>
      </c>
      <c r="W15" s="202">
        <f t="shared" si="6"/>
        <v>0</v>
      </c>
      <c r="X15" s="203">
        <f t="shared" si="95"/>
        <v>0</v>
      </c>
      <c r="Y15" s="30">
        <f t="shared" si="7"/>
        <v>0</v>
      </c>
      <c r="Z15" s="30">
        <f t="shared" si="8"/>
        <v>0</v>
      </c>
      <c r="AA15" s="30">
        <f t="shared" si="9"/>
        <v>0</v>
      </c>
      <c r="AB15" s="178" t="e">
        <f t="shared" si="10"/>
        <v>#N/A</v>
      </c>
      <c r="AC15" s="60" t="e">
        <f t="shared" si="11"/>
        <v>#N/A</v>
      </c>
      <c r="AD15" s="60" t="e">
        <f t="shared" si="12"/>
        <v>#N/A</v>
      </c>
      <c r="AE15" s="60" t="e">
        <f t="shared" si="13"/>
        <v>#N/A</v>
      </c>
      <c r="AF15" s="60" t="e">
        <f t="shared" si="96"/>
        <v>#N/A</v>
      </c>
      <c r="AG15" s="60" t="e">
        <f t="shared" si="96"/>
        <v>#N/A</v>
      </c>
      <c r="AH15" s="60" t="e">
        <f t="shared" si="14"/>
        <v>#N/A</v>
      </c>
      <c r="AI15" s="60" t="e">
        <f t="shared" si="15"/>
        <v>#N/A</v>
      </c>
      <c r="AJ15" s="60" t="e">
        <f t="shared" si="16"/>
        <v>#N/A</v>
      </c>
      <c r="AK15" s="60" t="e">
        <f t="shared" si="17"/>
        <v>#N/A</v>
      </c>
      <c r="AL15" s="60" t="e">
        <f t="shared" si="97"/>
        <v>#N/A</v>
      </c>
      <c r="AM15" s="60" t="e">
        <f t="shared" si="97"/>
        <v>#N/A</v>
      </c>
      <c r="AN15" s="63" t="e">
        <f t="shared" si="18"/>
        <v>#N/A</v>
      </c>
      <c r="AO15" s="63" t="e">
        <f t="shared" si="19"/>
        <v>#N/A</v>
      </c>
      <c r="AP15" s="63" t="e">
        <f t="shared" si="20"/>
        <v>#N/A</v>
      </c>
      <c r="AQ15" s="63" t="e">
        <f t="shared" si="21"/>
        <v>#N/A</v>
      </c>
      <c r="AR15" s="63" t="e">
        <f t="shared" si="98"/>
        <v>#N/A</v>
      </c>
      <c r="AS15" s="63" t="e">
        <f t="shared" si="98"/>
        <v>#N/A</v>
      </c>
      <c r="AT15" s="63" t="e">
        <f t="shared" si="22"/>
        <v>#N/A</v>
      </c>
      <c r="AU15" s="63" t="e">
        <f t="shared" si="23"/>
        <v>#N/A</v>
      </c>
      <c r="AV15" s="63" t="e">
        <f t="shared" si="24"/>
        <v>#N/A</v>
      </c>
      <c r="AW15" s="63" t="e">
        <f t="shared" si="25"/>
        <v>#N/A</v>
      </c>
      <c r="AX15" s="63" t="e">
        <f t="shared" si="99"/>
        <v>#N/A</v>
      </c>
      <c r="AY15" s="63" t="e">
        <f t="shared" si="99"/>
        <v>#N/A</v>
      </c>
      <c r="AZ15" s="70" t="e">
        <f t="shared" si="26"/>
        <v>#N/A</v>
      </c>
      <c r="BA15" s="70" t="e">
        <f t="shared" si="27"/>
        <v>#N/A</v>
      </c>
      <c r="BB15" s="70" t="e">
        <f t="shared" si="28"/>
        <v>#N/A</v>
      </c>
      <c r="BC15" s="70" t="e">
        <f t="shared" si="29"/>
        <v>#N/A</v>
      </c>
      <c r="BD15" s="70" t="e">
        <f t="shared" si="100"/>
        <v>#N/A</v>
      </c>
      <c r="BE15" s="70" t="e">
        <f t="shared" si="100"/>
        <v>#N/A</v>
      </c>
      <c r="BF15" s="70" t="e">
        <f t="shared" si="30"/>
        <v>#N/A</v>
      </c>
      <c r="BG15" s="70" t="e">
        <f t="shared" si="31"/>
        <v>#N/A</v>
      </c>
      <c r="BH15" s="70" t="e">
        <f t="shared" si="32"/>
        <v>#N/A</v>
      </c>
      <c r="BI15" s="70" t="e">
        <f t="shared" si="33"/>
        <v>#N/A</v>
      </c>
      <c r="BJ15" s="70" t="e">
        <f t="shared" si="101"/>
        <v>#N/A</v>
      </c>
      <c r="BK15" s="70" t="e">
        <f t="shared" si="101"/>
        <v>#N/A</v>
      </c>
      <c r="BL15" s="73" t="e">
        <f t="shared" si="34"/>
        <v>#N/A</v>
      </c>
      <c r="BM15" s="73" t="e">
        <f t="shared" si="35"/>
        <v>#N/A</v>
      </c>
      <c r="BN15" s="73" t="e">
        <f t="shared" si="36"/>
        <v>#N/A</v>
      </c>
      <c r="BO15" s="73" t="e">
        <f t="shared" si="37"/>
        <v>#N/A</v>
      </c>
      <c r="BP15" s="73" t="e">
        <f t="shared" si="102"/>
        <v>#N/A</v>
      </c>
      <c r="BQ15" s="73" t="e">
        <f t="shared" si="102"/>
        <v>#N/A</v>
      </c>
      <c r="BR15" s="73" t="e">
        <f t="shared" si="38"/>
        <v>#N/A</v>
      </c>
      <c r="BS15" s="73" t="e">
        <f t="shared" si="39"/>
        <v>#N/A</v>
      </c>
      <c r="BT15" s="73" t="e">
        <f t="shared" si="40"/>
        <v>#N/A</v>
      </c>
      <c r="BU15" s="73" t="e">
        <f t="shared" si="41"/>
        <v>#N/A</v>
      </c>
      <c r="BV15" s="73" t="e">
        <f t="shared" si="103"/>
        <v>#N/A</v>
      </c>
      <c r="BW15" s="73" t="e">
        <f t="shared" si="103"/>
        <v>#N/A</v>
      </c>
      <c r="BX15" s="66" t="e">
        <f t="shared" si="42"/>
        <v>#N/A</v>
      </c>
      <c r="BY15" s="66" t="e">
        <f t="shared" si="43"/>
        <v>#N/A</v>
      </c>
      <c r="BZ15" s="66" t="e">
        <f t="shared" si="44"/>
        <v>#N/A</v>
      </c>
      <c r="CA15" s="66" t="e">
        <f t="shared" si="45"/>
        <v>#N/A</v>
      </c>
      <c r="CB15" s="66" t="e">
        <f t="shared" si="104"/>
        <v>#N/A</v>
      </c>
      <c r="CC15" s="66" t="e">
        <f t="shared" si="104"/>
        <v>#N/A</v>
      </c>
      <c r="CD15" s="66" t="e">
        <f t="shared" si="46"/>
        <v>#N/A</v>
      </c>
      <c r="CE15" s="66" t="e">
        <f t="shared" si="47"/>
        <v>#N/A</v>
      </c>
      <c r="CF15" s="66" t="e">
        <f t="shared" si="48"/>
        <v>#N/A</v>
      </c>
      <c r="CG15" s="66" t="e">
        <f t="shared" si="49"/>
        <v>#N/A</v>
      </c>
      <c r="CH15" s="66" t="e">
        <f t="shared" si="105"/>
        <v>#N/A</v>
      </c>
      <c r="CI15" s="66" t="e">
        <f t="shared" si="105"/>
        <v>#N/A</v>
      </c>
      <c r="CJ15" s="77" t="e">
        <f t="shared" si="50"/>
        <v>#N/A</v>
      </c>
      <c r="CK15" s="77" t="e">
        <f t="shared" si="51"/>
        <v>#N/A</v>
      </c>
      <c r="CL15" s="77" t="e">
        <f t="shared" si="52"/>
        <v>#N/A</v>
      </c>
      <c r="CM15" s="77" t="e">
        <f t="shared" si="53"/>
        <v>#N/A</v>
      </c>
      <c r="CN15" s="77" t="e">
        <f t="shared" si="106"/>
        <v>#N/A</v>
      </c>
      <c r="CO15" s="77" t="e">
        <f t="shared" si="106"/>
        <v>#N/A</v>
      </c>
      <c r="CP15" s="77" t="e">
        <f t="shared" si="54"/>
        <v>#N/A</v>
      </c>
      <c r="CQ15" s="77" t="e">
        <f t="shared" si="55"/>
        <v>#N/A</v>
      </c>
      <c r="CR15" s="77" t="e">
        <f t="shared" si="56"/>
        <v>#N/A</v>
      </c>
      <c r="CS15" s="77" t="e">
        <f t="shared" si="57"/>
        <v>#N/A</v>
      </c>
      <c r="CT15" s="77" t="e">
        <f t="shared" si="107"/>
        <v>#N/A</v>
      </c>
      <c r="CU15" s="77" t="e">
        <f t="shared" si="107"/>
        <v>#N/A</v>
      </c>
      <c r="CV15" s="84" t="e">
        <f t="shared" si="58"/>
        <v>#N/A</v>
      </c>
      <c r="CW15" s="84" t="e">
        <f t="shared" si="59"/>
        <v>#N/A</v>
      </c>
      <c r="CX15" s="84" t="e">
        <f t="shared" si="60"/>
        <v>#N/A</v>
      </c>
      <c r="CY15" s="84" t="e">
        <f t="shared" si="61"/>
        <v>#N/A</v>
      </c>
      <c r="CZ15" s="84" t="e">
        <f t="shared" si="108"/>
        <v>#N/A</v>
      </c>
      <c r="DA15" s="84" t="e">
        <f t="shared" si="108"/>
        <v>#N/A</v>
      </c>
      <c r="DB15" s="84" t="e">
        <f t="shared" si="62"/>
        <v>#N/A</v>
      </c>
      <c r="DC15" s="84" t="e">
        <f t="shared" si="63"/>
        <v>#N/A</v>
      </c>
      <c r="DD15" s="84" t="e">
        <f t="shared" si="64"/>
        <v>#N/A</v>
      </c>
      <c r="DE15" s="84" t="e">
        <f t="shared" si="65"/>
        <v>#N/A</v>
      </c>
      <c r="DF15" s="84" t="e">
        <f t="shared" si="109"/>
        <v>#N/A</v>
      </c>
      <c r="DG15" s="84" t="e">
        <f t="shared" si="109"/>
        <v>#N/A</v>
      </c>
      <c r="DH15" s="38" t="e">
        <f t="shared" si="66"/>
        <v>#N/A</v>
      </c>
      <c r="DI15" s="38" t="e">
        <f t="shared" si="67"/>
        <v>#N/A</v>
      </c>
      <c r="DJ15" s="38" t="e">
        <f t="shared" si="68"/>
        <v>#N/A</v>
      </c>
      <c r="DK15" s="38" t="e">
        <f t="shared" si="69"/>
        <v>#N/A</v>
      </c>
      <c r="DL15" s="38" t="e">
        <f t="shared" si="110"/>
        <v>#N/A</v>
      </c>
      <c r="DM15" s="38" t="e">
        <f t="shared" si="110"/>
        <v>#N/A</v>
      </c>
      <c r="DN15" s="38" t="e">
        <f t="shared" si="70"/>
        <v>#N/A</v>
      </c>
      <c r="DO15" s="38" t="e">
        <f t="shared" si="71"/>
        <v>#N/A</v>
      </c>
      <c r="DP15" s="38" t="e">
        <f t="shared" si="72"/>
        <v>#N/A</v>
      </c>
      <c r="DQ15" s="38" t="e">
        <f t="shared" si="73"/>
        <v>#N/A</v>
      </c>
      <c r="DR15" s="38" t="e">
        <f t="shared" si="111"/>
        <v>#N/A</v>
      </c>
      <c r="DS15" s="38" t="e">
        <f t="shared" si="111"/>
        <v>#N/A</v>
      </c>
      <c r="DT15" s="96" t="e">
        <f t="shared" si="74"/>
        <v>#N/A</v>
      </c>
      <c r="DU15" s="96" t="e">
        <f t="shared" si="75"/>
        <v>#N/A</v>
      </c>
      <c r="DV15" s="96" t="e">
        <f t="shared" si="76"/>
        <v>#N/A</v>
      </c>
      <c r="DW15" s="96" t="e">
        <f t="shared" si="77"/>
        <v>#N/A</v>
      </c>
      <c r="DX15" s="96" t="e">
        <f t="shared" si="112"/>
        <v>#N/A</v>
      </c>
      <c r="DY15" s="96" t="e">
        <f t="shared" si="112"/>
        <v>#N/A</v>
      </c>
      <c r="DZ15" s="96" t="e">
        <f t="shared" si="78"/>
        <v>#N/A</v>
      </c>
      <c r="EA15" s="96" t="e">
        <f t="shared" si="79"/>
        <v>#N/A</v>
      </c>
      <c r="EB15" s="96" t="e">
        <f t="shared" si="80"/>
        <v>#N/A</v>
      </c>
      <c r="EC15" s="96" t="e">
        <f t="shared" si="81"/>
        <v>#N/A</v>
      </c>
      <c r="ED15" s="96" t="e">
        <f t="shared" si="113"/>
        <v>#N/A</v>
      </c>
      <c r="EE15" s="96" t="e">
        <f t="shared" si="113"/>
        <v>#N/A</v>
      </c>
      <c r="EF15" s="101" t="e">
        <f t="shared" si="82"/>
        <v>#N/A</v>
      </c>
      <c r="EG15" s="101" t="e">
        <f t="shared" si="83"/>
        <v>#N/A</v>
      </c>
      <c r="EH15" s="101" t="e">
        <f t="shared" si="84"/>
        <v>#N/A</v>
      </c>
      <c r="EI15" s="101" t="e">
        <f t="shared" si="85"/>
        <v>#N/A</v>
      </c>
      <c r="EJ15" s="101" t="e">
        <f t="shared" si="114"/>
        <v>#N/A</v>
      </c>
      <c r="EK15" s="101" t="e">
        <f t="shared" si="114"/>
        <v>#N/A</v>
      </c>
      <c r="EL15" s="101" t="e">
        <f t="shared" si="86"/>
        <v>#N/A</v>
      </c>
      <c r="EM15" s="101" t="e">
        <f t="shared" si="87"/>
        <v>#N/A</v>
      </c>
      <c r="EN15" s="101" t="e">
        <f t="shared" si="88"/>
        <v>#N/A</v>
      </c>
      <c r="EO15" s="101" t="e">
        <f t="shared" si="89"/>
        <v>#N/A</v>
      </c>
      <c r="EP15" s="101" t="e">
        <f t="shared" si="115"/>
        <v>#N/A</v>
      </c>
      <c r="EQ15" s="101" t="e">
        <f t="shared" si="115"/>
        <v>#N/A</v>
      </c>
    </row>
    <row r="16" spans="1:147" s="20" customFormat="1">
      <c r="A16" s="174">
        <v>7</v>
      </c>
      <c r="B16" s="186"/>
      <c r="C16" s="184"/>
      <c r="D16" s="184"/>
      <c r="E16" s="207" t="e">
        <f>IF(D16="Cyprus",VLOOKUP(C16,CODES!$C$5:$D$82,2,FALSE),(VLOOKUP(D16,CODES!$C$5:$D$82,2,FALSE)))</f>
        <v>#N/A</v>
      </c>
      <c r="F16" s="186"/>
      <c r="G16" s="190">
        <f t="shared" si="90"/>
        <v>0</v>
      </c>
      <c r="H16" s="190">
        <f t="shared" si="0"/>
        <v>0</v>
      </c>
      <c r="I16" s="191">
        <f t="shared" si="91"/>
        <v>0</v>
      </c>
      <c r="J16" s="191">
        <f t="shared" si="1"/>
        <v>0</v>
      </c>
      <c r="K16" s="192">
        <f t="shared" si="92"/>
        <v>0</v>
      </c>
      <c r="L16" s="192">
        <f t="shared" si="2"/>
        <v>0</v>
      </c>
      <c r="M16" s="192">
        <f t="shared" si="93"/>
        <v>0</v>
      </c>
      <c r="N16" s="193" t="e">
        <f t="shared" si="3"/>
        <v>#DIV/0!</v>
      </c>
      <c r="O16" s="193" t="e">
        <f t="shared" si="4"/>
        <v>#DIV/0!</v>
      </c>
      <c r="P16" s="186"/>
      <c r="Q16" s="186"/>
      <c r="R16" s="186"/>
      <c r="S16" s="188"/>
      <c r="T16" s="200" t="e">
        <f>VLOOKUP(S16,CODES!$C$87:$D$92,2,FALSE)</f>
        <v>#N/A</v>
      </c>
      <c r="U16" s="194">
        <f t="shared" si="94"/>
        <v>0</v>
      </c>
      <c r="V16" s="201">
        <f t="shared" si="5"/>
        <v>0</v>
      </c>
      <c r="W16" s="202">
        <f t="shared" si="6"/>
        <v>0</v>
      </c>
      <c r="X16" s="203">
        <f t="shared" si="95"/>
        <v>0</v>
      </c>
      <c r="Y16" s="30">
        <f t="shared" si="7"/>
        <v>0</v>
      </c>
      <c r="Z16" s="30">
        <f t="shared" si="8"/>
        <v>0</v>
      </c>
      <c r="AA16" s="30">
        <f t="shared" si="9"/>
        <v>0</v>
      </c>
      <c r="AB16" s="178" t="e">
        <f t="shared" si="10"/>
        <v>#N/A</v>
      </c>
      <c r="AC16" s="60" t="e">
        <f t="shared" si="11"/>
        <v>#N/A</v>
      </c>
      <c r="AD16" s="60" t="e">
        <f t="shared" si="12"/>
        <v>#N/A</v>
      </c>
      <c r="AE16" s="60" t="e">
        <f t="shared" si="13"/>
        <v>#N/A</v>
      </c>
      <c r="AF16" s="60" t="e">
        <f t="shared" si="96"/>
        <v>#N/A</v>
      </c>
      <c r="AG16" s="60" t="e">
        <f t="shared" si="96"/>
        <v>#N/A</v>
      </c>
      <c r="AH16" s="60" t="e">
        <f t="shared" si="14"/>
        <v>#N/A</v>
      </c>
      <c r="AI16" s="60" t="e">
        <f t="shared" si="15"/>
        <v>#N/A</v>
      </c>
      <c r="AJ16" s="60" t="e">
        <f t="shared" si="16"/>
        <v>#N/A</v>
      </c>
      <c r="AK16" s="60" t="e">
        <f t="shared" si="17"/>
        <v>#N/A</v>
      </c>
      <c r="AL16" s="60" t="e">
        <f t="shared" si="97"/>
        <v>#N/A</v>
      </c>
      <c r="AM16" s="60" t="e">
        <f t="shared" si="97"/>
        <v>#N/A</v>
      </c>
      <c r="AN16" s="63" t="e">
        <f t="shared" si="18"/>
        <v>#N/A</v>
      </c>
      <c r="AO16" s="63" t="e">
        <f t="shared" si="19"/>
        <v>#N/A</v>
      </c>
      <c r="AP16" s="63" t="e">
        <f t="shared" si="20"/>
        <v>#N/A</v>
      </c>
      <c r="AQ16" s="63" t="e">
        <f t="shared" si="21"/>
        <v>#N/A</v>
      </c>
      <c r="AR16" s="63" t="e">
        <f t="shared" si="98"/>
        <v>#N/A</v>
      </c>
      <c r="AS16" s="63" t="e">
        <f t="shared" si="98"/>
        <v>#N/A</v>
      </c>
      <c r="AT16" s="63" t="e">
        <f t="shared" si="22"/>
        <v>#N/A</v>
      </c>
      <c r="AU16" s="63" t="e">
        <f t="shared" si="23"/>
        <v>#N/A</v>
      </c>
      <c r="AV16" s="63" t="e">
        <f t="shared" si="24"/>
        <v>#N/A</v>
      </c>
      <c r="AW16" s="63" t="e">
        <f t="shared" si="25"/>
        <v>#N/A</v>
      </c>
      <c r="AX16" s="63" t="e">
        <f t="shared" si="99"/>
        <v>#N/A</v>
      </c>
      <c r="AY16" s="63" t="e">
        <f t="shared" si="99"/>
        <v>#N/A</v>
      </c>
      <c r="AZ16" s="70" t="e">
        <f t="shared" si="26"/>
        <v>#N/A</v>
      </c>
      <c r="BA16" s="70" t="e">
        <f t="shared" si="27"/>
        <v>#N/A</v>
      </c>
      <c r="BB16" s="70" t="e">
        <f t="shared" si="28"/>
        <v>#N/A</v>
      </c>
      <c r="BC16" s="70" t="e">
        <f t="shared" si="29"/>
        <v>#N/A</v>
      </c>
      <c r="BD16" s="70" t="e">
        <f t="shared" si="100"/>
        <v>#N/A</v>
      </c>
      <c r="BE16" s="70" t="e">
        <f t="shared" si="100"/>
        <v>#N/A</v>
      </c>
      <c r="BF16" s="70" t="e">
        <f t="shared" si="30"/>
        <v>#N/A</v>
      </c>
      <c r="BG16" s="70" t="e">
        <f t="shared" si="31"/>
        <v>#N/A</v>
      </c>
      <c r="BH16" s="70" t="e">
        <f t="shared" si="32"/>
        <v>#N/A</v>
      </c>
      <c r="BI16" s="70" t="e">
        <f t="shared" si="33"/>
        <v>#N/A</v>
      </c>
      <c r="BJ16" s="70" t="e">
        <f t="shared" si="101"/>
        <v>#N/A</v>
      </c>
      <c r="BK16" s="70" t="e">
        <f t="shared" si="101"/>
        <v>#N/A</v>
      </c>
      <c r="BL16" s="73" t="e">
        <f t="shared" si="34"/>
        <v>#N/A</v>
      </c>
      <c r="BM16" s="73" t="e">
        <f t="shared" si="35"/>
        <v>#N/A</v>
      </c>
      <c r="BN16" s="73" t="e">
        <f t="shared" si="36"/>
        <v>#N/A</v>
      </c>
      <c r="BO16" s="73" t="e">
        <f t="shared" si="37"/>
        <v>#N/A</v>
      </c>
      <c r="BP16" s="73" t="e">
        <f t="shared" si="102"/>
        <v>#N/A</v>
      </c>
      <c r="BQ16" s="73" t="e">
        <f t="shared" si="102"/>
        <v>#N/A</v>
      </c>
      <c r="BR16" s="73" t="e">
        <f t="shared" si="38"/>
        <v>#N/A</v>
      </c>
      <c r="BS16" s="73" t="e">
        <f t="shared" si="39"/>
        <v>#N/A</v>
      </c>
      <c r="BT16" s="73" t="e">
        <f t="shared" si="40"/>
        <v>#N/A</v>
      </c>
      <c r="BU16" s="73" t="e">
        <f t="shared" si="41"/>
        <v>#N/A</v>
      </c>
      <c r="BV16" s="73" t="e">
        <f t="shared" si="103"/>
        <v>#N/A</v>
      </c>
      <c r="BW16" s="73" t="e">
        <f t="shared" si="103"/>
        <v>#N/A</v>
      </c>
      <c r="BX16" s="66" t="e">
        <f t="shared" si="42"/>
        <v>#N/A</v>
      </c>
      <c r="BY16" s="66" t="e">
        <f t="shared" si="43"/>
        <v>#N/A</v>
      </c>
      <c r="BZ16" s="66" t="e">
        <f t="shared" si="44"/>
        <v>#N/A</v>
      </c>
      <c r="CA16" s="66" t="e">
        <f t="shared" si="45"/>
        <v>#N/A</v>
      </c>
      <c r="CB16" s="66" t="e">
        <f t="shared" si="104"/>
        <v>#N/A</v>
      </c>
      <c r="CC16" s="66" t="e">
        <f t="shared" si="104"/>
        <v>#N/A</v>
      </c>
      <c r="CD16" s="66" t="e">
        <f t="shared" si="46"/>
        <v>#N/A</v>
      </c>
      <c r="CE16" s="66" t="e">
        <f t="shared" si="47"/>
        <v>#N/A</v>
      </c>
      <c r="CF16" s="66" t="e">
        <f t="shared" si="48"/>
        <v>#N/A</v>
      </c>
      <c r="CG16" s="66" t="e">
        <f t="shared" si="49"/>
        <v>#N/A</v>
      </c>
      <c r="CH16" s="66" t="e">
        <f t="shared" si="105"/>
        <v>#N/A</v>
      </c>
      <c r="CI16" s="66" t="e">
        <f t="shared" si="105"/>
        <v>#N/A</v>
      </c>
      <c r="CJ16" s="77" t="e">
        <f t="shared" si="50"/>
        <v>#N/A</v>
      </c>
      <c r="CK16" s="77" t="e">
        <f t="shared" si="51"/>
        <v>#N/A</v>
      </c>
      <c r="CL16" s="77" t="e">
        <f t="shared" si="52"/>
        <v>#N/A</v>
      </c>
      <c r="CM16" s="77" t="e">
        <f t="shared" si="53"/>
        <v>#N/A</v>
      </c>
      <c r="CN16" s="77" t="e">
        <f t="shared" si="106"/>
        <v>#N/A</v>
      </c>
      <c r="CO16" s="77" t="e">
        <f t="shared" si="106"/>
        <v>#N/A</v>
      </c>
      <c r="CP16" s="77" t="e">
        <f t="shared" si="54"/>
        <v>#N/A</v>
      </c>
      <c r="CQ16" s="77" t="e">
        <f t="shared" si="55"/>
        <v>#N/A</v>
      </c>
      <c r="CR16" s="77" t="e">
        <f t="shared" si="56"/>
        <v>#N/A</v>
      </c>
      <c r="CS16" s="77" t="e">
        <f t="shared" si="57"/>
        <v>#N/A</v>
      </c>
      <c r="CT16" s="77" t="e">
        <f t="shared" si="107"/>
        <v>#N/A</v>
      </c>
      <c r="CU16" s="77" t="e">
        <f t="shared" si="107"/>
        <v>#N/A</v>
      </c>
      <c r="CV16" s="84" t="e">
        <f t="shared" si="58"/>
        <v>#N/A</v>
      </c>
      <c r="CW16" s="84" t="e">
        <f t="shared" si="59"/>
        <v>#N/A</v>
      </c>
      <c r="CX16" s="84" t="e">
        <f t="shared" si="60"/>
        <v>#N/A</v>
      </c>
      <c r="CY16" s="84" t="e">
        <f t="shared" si="61"/>
        <v>#N/A</v>
      </c>
      <c r="CZ16" s="84" t="e">
        <f t="shared" si="108"/>
        <v>#N/A</v>
      </c>
      <c r="DA16" s="84" t="e">
        <f t="shared" si="108"/>
        <v>#N/A</v>
      </c>
      <c r="DB16" s="84" t="e">
        <f t="shared" si="62"/>
        <v>#N/A</v>
      </c>
      <c r="DC16" s="84" t="e">
        <f t="shared" si="63"/>
        <v>#N/A</v>
      </c>
      <c r="DD16" s="84" t="e">
        <f t="shared" si="64"/>
        <v>#N/A</v>
      </c>
      <c r="DE16" s="84" t="e">
        <f t="shared" si="65"/>
        <v>#N/A</v>
      </c>
      <c r="DF16" s="84" t="e">
        <f t="shared" si="109"/>
        <v>#N/A</v>
      </c>
      <c r="DG16" s="84" t="e">
        <f t="shared" si="109"/>
        <v>#N/A</v>
      </c>
      <c r="DH16" s="38" t="e">
        <f t="shared" si="66"/>
        <v>#N/A</v>
      </c>
      <c r="DI16" s="38" t="e">
        <f t="shared" si="67"/>
        <v>#N/A</v>
      </c>
      <c r="DJ16" s="38" t="e">
        <f t="shared" si="68"/>
        <v>#N/A</v>
      </c>
      <c r="DK16" s="38" t="e">
        <f t="shared" si="69"/>
        <v>#N/A</v>
      </c>
      <c r="DL16" s="38" t="e">
        <f t="shared" si="110"/>
        <v>#N/A</v>
      </c>
      <c r="DM16" s="38" t="e">
        <f t="shared" si="110"/>
        <v>#N/A</v>
      </c>
      <c r="DN16" s="38" t="e">
        <f t="shared" si="70"/>
        <v>#N/A</v>
      </c>
      <c r="DO16" s="38" t="e">
        <f t="shared" si="71"/>
        <v>#N/A</v>
      </c>
      <c r="DP16" s="38" t="e">
        <f t="shared" si="72"/>
        <v>#N/A</v>
      </c>
      <c r="DQ16" s="38" t="e">
        <f t="shared" si="73"/>
        <v>#N/A</v>
      </c>
      <c r="DR16" s="38" t="e">
        <f t="shared" si="111"/>
        <v>#N/A</v>
      </c>
      <c r="DS16" s="38" t="e">
        <f t="shared" si="111"/>
        <v>#N/A</v>
      </c>
      <c r="DT16" s="96" t="e">
        <f t="shared" si="74"/>
        <v>#N/A</v>
      </c>
      <c r="DU16" s="96" t="e">
        <f t="shared" si="75"/>
        <v>#N/A</v>
      </c>
      <c r="DV16" s="96" t="e">
        <f t="shared" si="76"/>
        <v>#N/A</v>
      </c>
      <c r="DW16" s="96" t="e">
        <f t="shared" si="77"/>
        <v>#N/A</v>
      </c>
      <c r="DX16" s="96" t="e">
        <f t="shared" si="112"/>
        <v>#N/A</v>
      </c>
      <c r="DY16" s="96" t="e">
        <f t="shared" si="112"/>
        <v>#N/A</v>
      </c>
      <c r="DZ16" s="96" t="e">
        <f t="shared" si="78"/>
        <v>#N/A</v>
      </c>
      <c r="EA16" s="96" t="e">
        <f t="shared" si="79"/>
        <v>#N/A</v>
      </c>
      <c r="EB16" s="96" t="e">
        <f t="shared" si="80"/>
        <v>#N/A</v>
      </c>
      <c r="EC16" s="96" t="e">
        <f t="shared" si="81"/>
        <v>#N/A</v>
      </c>
      <c r="ED16" s="96" t="e">
        <f t="shared" si="113"/>
        <v>#N/A</v>
      </c>
      <c r="EE16" s="96" t="e">
        <f t="shared" si="113"/>
        <v>#N/A</v>
      </c>
      <c r="EF16" s="101" t="e">
        <f t="shared" si="82"/>
        <v>#N/A</v>
      </c>
      <c r="EG16" s="101" t="e">
        <f t="shared" si="83"/>
        <v>#N/A</v>
      </c>
      <c r="EH16" s="101" t="e">
        <f t="shared" si="84"/>
        <v>#N/A</v>
      </c>
      <c r="EI16" s="101" t="e">
        <f t="shared" si="85"/>
        <v>#N/A</v>
      </c>
      <c r="EJ16" s="101" t="e">
        <f t="shared" si="114"/>
        <v>#N/A</v>
      </c>
      <c r="EK16" s="101" t="e">
        <f t="shared" si="114"/>
        <v>#N/A</v>
      </c>
      <c r="EL16" s="101" t="e">
        <f t="shared" si="86"/>
        <v>#N/A</v>
      </c>
      <c r="EM16" s="101" t="e">
        <f t="shared" si="87"/>
        <v>#N/A</v>
      </c>
      <c r="EN16" s="101" t="e">
        <f t="shared" si="88"/>
        <v>#N/A</v>
      </c>
      <c r="EO16" s="101" t="e">
        <f t="shared" si="89"/>
        <v>#N/A</v>
      </c>
      <c r="EP16" s="101" t="e">
        <f t="shared" si="115"/>
        <v>#N/A</v>
      </c>
      <c r="EQ16" s="101" t="e">
        <f t="shared" si="115"/>
        <v>#N/A</v>
      </c>
    </row>
    <row r="17" spans="1:147">
      <c r="A17" s="174">
        <v>8</v>
      </c>
      <c r="B17" s="186"/>
      <c r="C17" s="184"/>
      <c r="D17" s="184"/>
      <c r="E17" s="207" t="e">
        <f>IF(D17="Cyprus",VLOOKUP(C17,CODES!$C$5:$D$82,2,FALSE),(VLOOKUP(D17,CODES!$C$5:$D$82,2,FALSE)))</f>
        <v>#N/A</v>
      </c>
      <c r="F17" s="186"/>
      <c r="G17" s="190">
        <f t="shared" si="90"/>
        <v>0</v>
      </c>
      <c r="H17" s="190">
        <f t="shared" si="0"/>
        <v>0</v>
      </c>
      <c r="I17" s="191">
        <f t="shared" si="91"/>
        <v>0</v>
      </c>
      <c r="J17" s="191">
        <f t="shared" si="1"/>
        <v>0</v>
      </c>
      <c r="K17" s="192">
        <f t="shared" si="92"/>
        <v>0</v>
      </c>
      <c r="L17" s="192">
        <f t="shared" si="2"/>
        <v>0</v>
      </c>
      <c r="M17" s="192">
        <f t="shared" si="93"/>
        <v>0</v>
      </c>
      <c r="N17" s="193" t="e">
        <f t="shared" si="3"/>
        <v>#DIV/0!</v>
      </c>
      <c r="O17" s="193" t="e">
        <f t="shared" si="4"/>
        <v>#DIV/0!</v>
      </c>
      <c r="P17" s="186"/>
      <c r="Q17" s="186"/>
      <c r="R17" s="186"/>
      <c r="S17" s="188"/>
      <c r="T17" s="200" t="e">
        <f>VLOOKUP(S17,CODES!$C$87:$D$92,2,FALSE)</f>
        <v>#N/A</v>
      </c>
      <c r="U17" s="194">
        <f t="shared" si="94"/>
        <v>0</v>
      </c>
      <c r="V17" s="201">
        <f t="shared" si="5"/>
        <v>0</v>
      </c>
      <c r="W17" s="202">
        <f t="shared" si="6"/>
        <v>0</v>
      </c>
      <c r="X17" s="203">
        <f t="shared" si="95"/>
        <v>0</v>
      </c>
      <c r="Y17" s="30">
        <f t="shared" si="7"/>
        <v>0</v>
      </c>
      <c r="Z17" s="30">
        <f t="shared" si="8"/>
        <v>0</v>
      </c>
      <c r="AA17" s="30">
        <f t="shared" si="9"/>
        <v>0</v>
      </c>
      <c r="AB17" s="178" t="e">
        <f t="shared" si="10"/>
        <v>#N/A</v>
      </c>
      <c r="AC17" s="60" t="e">
        <f t="shared" si="11"/>
        <v>#N/A</v>
      </c>
      <c r="AD17" s="60" t="e">
        <f t="shared" si="12"/>
        <v>#N/A</v>
      </c>
      <c r="AE17" s="60" t="e">
        <f t="shared" si="13"/>
        <v>#N/A</v>
      </c>
      <c r="AF17" s="60" t="e">
        <f t="shared" si="96"/>
        <v>#N/A</v>
      </c>
      <c r="AG17" s="60" t="e">
        <f t="shared" si="96"/>
        <v>#N/A</v>
      </c>
      <c r="AH17" s="60" t="e">
        <f t="shared" si="14"/>
        <v>#N/A</v>
      </c>
      <c r="AI17" s="60" t="e">
        <f t="shared" si="15"/>
        <v>#N/A</v>
      </c>
      <c r="AJ17" s="60" t="e">
        <f t="shared" si="16"/>
        <v>#N/A</v>
      </c>
      <c r="AK17" s="60" t="e">
        <f t="shared" si="17"/>
        <v>#N/A</v>
      </c>
      <c r="AL17" s="60" t="e">
        <f t="shared" si="97"/>
        <v>#N/A</v>
      </c>
      <c r="AM17" s="60" t="e">
        <f t="shared" si="97"/>
        <v>#N/A</v>
      </c>
      <c r="AN17" s="63" t="e">
        <f t="shared" si="18"/>
        <v>#N/A</v>
      </c>
      <c r="AO17" s="63" t="e">
        <f t="shared" si="19"/>
        <v>#N/A</v>
      </c>
      <c r="AP17" s="63" t="e">
        <f t="shared" si="20"/>
        <v>#N/A</v>
      </c>
      <c r="AQ17" s="63" t="e">
        <f t="shared" si="21"/>
        <v>#N/A</v>
      </c>
      <c r="AR17" s="63" t="e">
        <f t="shared" si="98"/>
        <v>#N/A</v>
      </c>
      <c r="AS17" s="63" t="e">
        <f t="shared" si="98"/>
        <v>#N/A</v>
      </c>
      <c r="AT17" s="63" t="e">
        <f t="shared" si="22"/>
        <v>#N/A</v>
      </c>
      <c r="AU17" s="63" t="e">
        <f t="shared" si="23"/>
        <v>#N/A</v>
      </c>
      <c r="AV17" s="63" t="e">
        <f t="shared" si="24"/>
        <v>#N/A</v>
      </c>
      <c r="AW17" s="63" t="e">
        <f t="shared" si="25"/>
        <v>#N/A</v>
      </c>
      <c r="AX17" s="63" t="e">
        <f t="shared" si="99"/>
        <v>#N/A</v>
      </c>
      <c r="AY17" s="63" t="e">
        <f t="shared" si="99"/>
        <v>#N/A</v>
      </c>
      <c r="AZ17" s="70" t="e">
        <f t="shared" si="26"/>
        <v>#N/A</v>
      </c>
      <c r="BA17" s="70" t="e">
        <f t="shared" si="27"/>
        <v>#N/A</v>
      </c>
      <c r="BB17" s="70" t="e">
        <f t="shared" si="28"/>
        <v>#N/A</v>
      </c>
      <c r="BC17" s="70" t="e">
        <f t="shared" si="29"/>
        <v>#N/A</v>
      </c>
      <c r="BD17" s="70" t="e">
        <f t="shared" si="100"/>
        <v>#N/A</v>
      </c>
      <c r="BE17" s="70" t="e">
        <f t="shared" si="100"/>
        <v>#N/A</v>
      </c>
      <c r="BF17" s="70" t="e">
        <f t="shared" si="30"/>
        <v>#N/A</v>
      </c>
      <c r="BG17" s="70" t="e">
        <f t="shared" si="31"/>
        <v>#N/A</v>
      </c>
      <c r="BH17" s="70" t="e">
        <f t="shared" si="32"/>
        <v>#N/A</v>
      </c>
      <c r="BI17" s="70" t="e">
        <f t="shared" si="33"/>
        <v>#N/A</v>
      </c>
      <c r="BJ17" s="70" t="e">
        <f t="shared" si="101"/>
        <v>#N/A</v>
      </c>
      <c r="BK17" s="70" t="e">
        <f t="shared" si="101"/>
        <v>#N/A</v>
      </c>
      <c r="BL17" s="73" t="e">
        <f t="shared" si="34"/>
        <v>#N/A</v>
      </c>
      <c r="BM17" s="73" t="e">
        <f t="shared" si="35"/>
        <v>#N/A</v>
      </c>
      <c r="BN17" s="73" t="e">
        <f t="shared" si="36"/>
        <v>#N/A</v>
      </c>
      <c r="BO17" s="73" t="e">
        <f t="shared" si="37"/>
        <v>#N/A</v>
      </c>
      <c r="BP17" s="73" t="e">
        <f t="shared" si="102"/>
        <v>#N/A</v>
      </c>
      <c r="BQ17" s="73" t="e">
        <f t="shared" si="102"/>
        <v>#N/A</v>
      </c>
      <c r="BR17" s="73" t="e">
        <f t="shared" si="38"/>
        <v>#N/A</v>
      </c>
      <c r="BS17" s="73" t="e">
        <f t="shared" si="39"/>
        <v>#N/A</v>
      </c>
      <c r="BT17" s="73" t="e">
        <f t="shared" si="40"/>
        <v>#N/A</v>
      </c>
      <c r="BU17" s="73" t="e">
        <f t="shared" si="41"/>
        <v>#N/A</v>
      </c>
      <c r="BV17" s="73" t="e">
        <f t="shared" si="103"/>
        <v>#N/A</v>
      </c>
      <c r="BW17" s="73" t="e">
        <f t="shared" si="103"/>
        <v>#N/A</v>
      </c>
      <c r="BX17" s="66" t="e">
        <f t="shared" si="42"/>
        <v>#N/A</v>
      </c>
      <c r="BY17" s="66" t="e">
        <f t="shared" si="43"/>
        <v>#N/A</v>
      </c>
      <c r="BZ17" s="66" t="e">
        <f t="shared" si="44"/>
        <v>#N/A</v>
      </c>
      <c r="CA17" s="66" t="e">
        <f t="shared" si="45"/>
        <v>#N/A</v>
      </c>
      <c r="CB17" s="66" t="e">
        <f t="shared" si="104"/>
        <v>#N/A</v>
      </c>
      <c r="CC17" s="66" t="e">
        <f t="shared" si="104"/>
        <v>#N/A</v>
      </c>
      <c r="CD17" s="66" t="e">
        <f t="shared" si="46"/>
        <v>#N/A</v>
      </c>
      <c r="CE17" s="66" t="e">
        <f t="shared" si="47"/>
        <v>#N/A</v>
      </c>
      <c r="CF17" s="66" t="e">
        <f t="shared" si="48"/>
        <v>#N/A</v>
      </c>
      <c r="CG17" s="66" t="e">
        <f t="shared" si="49"/>
        <v>#N/A</v>
      </c>
      <c r="CH17" s="66" t="e">
        <f t="shared" si="105"/>
        <v>#N/A</v>
      </c>
      <c r="CI17" s="66" t="e">
        <f t="shared" si="105"/>
        <v>#N/A</v>
      </c>
      <c r="CJ17" s="77" t="e">
        <f t="shared" si="50"/>
        <v>#N/A</v>
      </c>
      <c r="CK17" s="77" t="e">
        <f t="shared" si="51"/>
        <v>#N/A</v>
      </c>
      <c r="CL17" s="77" t="e">
        <f t="shared" si="52"/>
        <v>#N/A</v>
      </c>
      <c r="CM17" s="77" t="e">
        <f t="shared" si="53"/>
        <v>#N/A</v>
      </c>
      <c r="CN17" s="77" t="e">
        <f t="shared" si="106"/>
        <v>#N/A</v>
      </c>
      <c r="CO17" s="77" t="e">
        <f t="shared" si="106"/>
        <v>#N/A</v>
      </c>
      <c r="CP17" s="77" t="e">
        <f t="shared" si="54"/>
        <v>#N/A</v>
      </c>
      <c r="CQ17" s="77" t="e">
        <f t="shared" si="55"/>
        <v>#N/A</v>
      </c>
      <c r="CR17" s="77" t="e">
        <f t="shared" si="56"/>
        <v>#N/A</v>
      </c>
      <c r="CS17" s="77" t="e">
        <f t="shared" si="57"/>
        <v>#N/A</v>
      </c>
      <c r="CT17" s="77" t="e">
        <f t="shared" si="107"/>
        <v>#N/A</v>
      </c>
      <c r="CU17" s="77" t="e">
        <f t="shared" si="107"/>
        <v>#N/A</v>
      </c>
      <c r="CV17" s="84" t="e">
        <f t="shared" si="58"/>
        <v>#N/A</v>
      </c>
      <c r="CW17" s="84" t="e">
        <f t="shared" si="59"/>
        <v>#N/A</v>
      </c>
      <c r="CX17" s="84" t="e">
        <f t="shared" si="60"/>
        <v>#N/A</v>
      </c>
      <c r="CY17" s="84" t="e">
        <f t="shared" si="61"/>
        <v>#N/A</v>
      </c>
      <c r="CZ17" s="84" t="e">
        <f t="shared" si="108"/>
        <v>#N/A</v>
      </c>
      <c r="DA17" s="84" t="e">
        <f t="shared" si="108"/>
        <v>#N/A</v>
      </c>
      <c r="DB17" s="84" t="e">
        <f t="shared" si="62"/>
        <v>#N/A</v>
      </c>
      <c r="DC17" s="84" t="e">
        <f t="shared" si="63"/>
        <v>#N/A</v>
      </c>
      <c r="DD17" s="84" t="e">
        <f t="shared" si="64"/>
        <v>#N/A</v>
      </c>
      <c r="DE17" s="84" t="e">
        <f t="shared" si="65"/>
        <v>#N/A</v>
      </c>
      <c r="DF17" s="84" t="e">
        <f t="shared" si="109"/>
        <v>#N/A</v>
      </c>
      <c r="DG17" s="84" t="e">
        <f t="shared" si="109"/>
        <v>#N/A</v>
      </c>
      <c r="DH17" s="38" t="e">
        <f t="shared" si="66"/>
        <v>#N/A</v>
      </c>
      <c r="DI17" s="38" t="e">
        <f t="shared" si="67"/>
        <v>#N/A</v>
      </c>
      <c r="DJ17" s="38" t="e">
        <f t="shared" si="68"/>
        <v>#N/A</v>
      </c>
      <c r="DK17" s="38" t="e">
        <f t="shared" si="69"/>
        <v>#N/A</v>
      </c>
      <c r="DL17" s="38" t="e">
        <f t="shared" si="110"/>
        <v>#N/A</v>
      </c>
      <c r="DM17" s="38" t="e">
        <f t="shared" si="110"/>
        <v>#N/A</v>
      </c>
      <c r="DN17" s="38" t="e">
        <f t="shared" si="70"/>
        <v>#N/A</v>
      </c>
      <c r="DO17" s="38" t="e">
        <f t="shared" si="71"/>
        <v>#N/A</v>
      </c>
      <c r="DP17" s="38" t="e">
        <f t="shared" si="72"/>
        <v>#N/A</v>
      </c>
      <c r="DQ17" s="38" t="e">
        <f t="shared" si="73"/>
        <v>#N/A</v>
      </c>
      <c r="DR17" s="38" t="e">
        <f t="shared" si="111"/>
        <v>#N/A</v>
      </c>
      <c r="DS17" s="38" t="e">
        <f t="shared" si="111"/>
        <v>#N/A</v>
      </c>
      <c r="DT17" s="96" t="e">
        <f t="shared" si="74"/>
        <v>#N/A</v>
      </c>
      <c r="DU17" s="96" t="e">
        <f t="shared" si="75"/>
        <v>#N/A</v>
      </c>
      <c r="DV17" s="96" t="e">
        <f t="shared" si="76"/>
        <v>#N/A</v>
      </c>
      <c r="DW17" s="96" t="e">
        <f t="shared" si="77"/>
        <v>#N/A</v>
      </c>
      <c r="DX17" s="96" t="e">
        <f t="shared" si="112"/>
        <v>#N/A</v>
      </c>
      <c r="DY17" s="96" t="e">
        <f t="shared" si="112"/>
        <v>#N/A</v>
      </c>
      <c r="DZ17" s="96" t="e">
        <f t="shared" si="78"/>
        <v>#N/A</v>
      </c>
      <c r="EA17" s="96" t="e">
        <f t="shared" si="79"/>
        <v>#N/A</v>
      </c>
      <c r="EB17" s="96" t="e">
        <f t="shared" si="80"/>
        <v>#N/A</v>
      </c>
      <c r="EC17" s="96" t="e">
        <f t="shared" si="81"/>
        <v>#N/A</v>
      </c>
      <c r="ED17" s="96" t="e">
        <f t="shared" si="113"/>
        <v>#N/A</v>
      </c>
      <c r="EE17" s="96" t="e">
        <f t="shared" si="113"/>
        <v>#N/A</v>
      </c>
      <c r="EF17" s="101" t="e">
        <f t="shared" si="82"/>
        <v>#N/A</v>
      </c>
      <c r="EG17" s="101" t="e">
        <f t="shared" si="83"/>
        <v>#N/A</v>
      </c>
      <c r="EH17" s="101" t="e">
        <f t="shared" si="84"/>
        <v>#N/A</v>
      </c>
      <c r="EI17" s="101" t="e">
        <f t="shared" si="85"/>
        <v>#N/A</v>
      </c>
      <c r="EJ17" s="101" t="e">
        <f t="shared" si="114"/>
        <v>#N/A</v>
      </c>
      <c r="EK17" s="101" t="e">
        <f t="shared" si="114"/>
        <v>#N/A</v>
      </c>
      <c r="EL17" s="101" t="e">
        <f t="shared" si="86"/>
        <v>#N/A</v>
      </c>
      <c r="EM17" s="101" t="e">
        <f t="shared" si="87"/>
        <v>#N/A</v>
      </c>
      <c r="EN17" s="101" t="e">
        <f t="shared" si="88"/>
        <v>#N/A</v>
      </c>
      <c r="EO17" s="101" t="e">
        <f t="shared" si="89"/>
        <v>#N/A</v>
      </c>
      <c r="EP17" s="101" t="e">
        <f t="shared" si="115"/>
        <v>#N/A</v>
      </c>
      <c r="EQ17" s="101" t="e">
        <f t="shared" si="115"/>
        <v>#N/A</v>
      </c>
    </row>
    <row r="18" spans="1:147" s="20" customFormat="1">
      <c r="A18" s="174">
        <v>9</v>
      </c>
      <c r="B18" s="186"/>
      <c r="C18" s="184"/>
      <c r="D18" s="184"/>
      <c r="E18" s="207" t="e">
        <f>IF(D18="Cyprus",VLOOKUP(C18,CODES!$C$5:$D$82,2,FALSE),(VLOOKUP(D18,CODES!$C$5:$D$82,2,FALSE)))</f>
        <v>#N/A</v>
      </c>
      <c r="F18" s="186"/>
      <c r="G18" s="190">
        <f t="shared" si="90"/>
        <v>0</v>
      </c>
      <c r="H18" s="190">
        <f t="shared" si="0"/>
        <v>0</v>
      </c>
      <c r="I18" s="191">
        <f t="shared" si="91"/>
        <v>0</v>
      </c>
      <c r="J18" s="191">
        <f t="shared" si="1"/>
        <v>0</v>
      </c>
      <c r="K18" s="192">
        <f t="shared" si="92"/>
        <v>0</v>
      </c>
      <c r="L18" s="192">
        <f t="shared" si="2"/>
        <v>0</v>
      </c>
      <c r="M18" s="192">
        <f t="shared" si="93"/>
        <v>0</v>
      </c>
      <c r="N18" s="193" t="e">
        <f t="shared" si="3"/>
        <v>#DIV/0!</v>
      </c>
      <c r="O18" s="193" t="e">
        <f t="shared" si="4"/>
        <v>#DIV/0!</v>
      </c>
      <c r="P18" s="186"/>
      <c r="Q18" s="186"/>
      <c r="R18" s="186"/>
      <c r="S18" s="188"/>
      <c r="T18" s="200" t="e">
        <f>VLOOKUP(S18,CODES!$C$87:$D$92,2,FALSE)</f>
        <v>#N/A</v>
      </c>
      <c r="U18" s="194">
        <f t="shared" si="94"/>
        <v>0</v>
      </c>
      <c r="V18" s="201">
        <f t="shared" si="5"/>
        <v>0</v>
      </c>
      <c r="W18" s="202">
        <f t="shared" si="6"/>
        <v>0</v>
      </c>
      <c r="X18" s="203">
        <f t="shared" si="95"/>
        <v>0</v>
      </c>
      <c r="Y18" s="30">
        <f t="shared" si="7"/>
        <v>0</v>
      </c>
      <c r="Z18" s="30">
        <f t="shared" si="8"/>
        <v>0</v>
      </c>
      <c r="AA18" s="30">
        <f t="shared" si="9"/>
        <v>0</v>
      </c>
      <c r="AB18" s="178" t="e">
        <f t="shared" si="10"/>
        <v>#N/A</v>
      </c>
      <c r="AC18" s="60" t="e">
        <f t="shared" si="11"/>
        <v>#N/A</v>
      </c>
      <c r="AD18" s="60" t="e">
        <f t="shared" si="12"/>
        <v>#N/A</v>
      </c>
      <c r="AE18" s="60" t="e">
        <f t="shared" si="13"/>
        <v>#N/A</v>
      </c>
      <c r="AF18" s="60" t="e">
        <f t="shared" si="96"/>
        <v>#N/A</v>
      </c>
      <c r="AG18" s="60" t="e">
        <f t="shared" si="96"/>
        <v>#N/A</v>
      </c>
      <c r="AH18" s="60" t="e">
        <f t="shared" si="14"/>
        <v>#N/A</v>
      </c>
      <c r="AI18" s="60" t="e">
        <f t="shared" si="15"/>
        <v>#N/A</v>
      </c>
      <c r="AJ18" s="60" t="e">
        <f t="shared" si="16"/>
        <v>#N/A</v>
      </c>
      <c r="AK18" s="60" t="e">
        <f t="shared" si="17"/>
        <v>#N/A</v>
      </c>
      <c r="AL18" s="60" t="e">
        <f t="shared" si="97"/>
        <v>#N/A</v>
      </c>
      <c r="AM18" s="60" t="e">
        <f t="shared" si="97"/>
        <v>#N/A</v>
      </c>
      <c r="AN18" s="63" t="e">
        <f t="shared" si="18"/>
        <v>#N/A</v>
      </c>
      <c r="AO18" s="63" t="e">
        <f t="shared" si="19"/>
        <v>#N/A</v>
      </c>
      <c r="AP18" s="63" t="e">
        <f t="shared" si="20"/>
        <v>#N/A</v>
      </c>
      <c r="AQ18" s="63" t="e">
        <f t="shared" si="21"/>
        <v>#N/A</v>
      </c>
      <c r="AR18" s="63" t="e">
        <f t="shared" si="98"/>
        <v>#N/A</v>
      </c>
      <c r="AS18" s="63" t="e">
        <f t="shared" si="98"/>
        <v>#N/A</v>
      </c>
      <c r="AT18" s="63" t="e">
        <f t="shared" si="22"/>
        <v>#N/A</v>
      </c>
      <c r="AU18" s="63" t="e">
        <f t="shared" si="23"/>
        <v>#N/A</v>
      </c>
      <c r="AV18" s="63" t="e">
        <f t="shared" si="24"/>
        <v>#N/A</v>
      </c>
      <c r="AW18" s="63" t="e">
        <f t="shared" si="25"/>
        <v>#N/A</v>
      </c>
      <c r="AX18" s="63" t="e">
        <f t="shared" si="99"/>
        <v>#N/A</v>
      </c>
      <c r="AY18" s="63" t="e">
        <f t="shared" si="99"/>
        <v>#N/A</v>
      </c>
      <c r="AZ18" s="70" t="e">
        <f t="shared" si="26"/>
        <v>#N/A</v>
      </c>
      <c r="BA18" s="70" t="e">
        <f t="shared" si="27"/>
        <v>#N/A</v>
      </c>
      <c r="BB18" s="70" t="e">
        <f t="shared" si="28"/>
        <v>#N/A</v>
      </c>
      <c r="BC18" s="70" t="e">
        <f t="shared" si="29"/>
        <v>#N/A</v>
      </c>
      <c r="BD18" s="70" t="e">
        <f t="shared" si="100"/>
        <v>#N/A</v>
      </c>
      <c r="BE18" s="70" t="e">
        <f t="shared" si="100"/>
        <v>#N/A</v>
      </c>
      <c r="BF18" s="70" t="e">
        <f t="shared" si="30"/>
        <v>#N/A</v>
      </c>
      <c r="BG18" s="70" t="e">
        <f t="shared" si="31"/>
        <v>#N/A</v>
      </c>
      <c r="BH18" s="70" t="e">
        <f t="shared" si="32"/>
        <v>#N/A</v>
      </c>
      <c r="BI18" s="70" t="e">
        <f t="shared" si="33"/>
        <v>#N/A</v>
      </c>
      <c r="BJ18" s="70" t="e">
        <f t="shared" si="101"/>
        <v>#N/A</v>
      </c>
      <c r="BK18" s="70" t="e">
        <f t="shared" si="101"/>
        <v>#N/A</v>
      </c>
      <c r="BL18" s="73" t="e">
        <f t="shared" si="34"/>
        <v>#N/A</v>
      </c>
      <c r="BM18" s="73" t="e">
        <f t="shared" si="35"/>
        <v>#N/A</v>
      </c>
      <c r="BN18" s="73" t="e">
        <f t="shared" si="36"/>
        <v>#N/A</v>
      </c>
      <c r="BO18" s="73" t="e">
        <f t="shared" si="37"/>
        <v>#N/A</v>
      </c>
      <c r="BP18" s="73" t="e">
        <f t="shared" si="102"/>
        <v>#N/A</v>
      </c>
      <c r="BQ18" s="73" t="e">
        <f t="shared" si="102"/>
        <v>#N/A</v>
      </c>
      <c r="BR18" s="73" t="e">
        <f t="shared" si="38"/>
        <v>#N/A</v>
      </c>
      <c r="BS18" s="73" t="e">
        <f t="shared" si="39"/>
        <v>#N/A</v>
      </c>
      <c r="BT18" s="73" t="e">
        <f t="shared" si="40"/>
        <v>#N/A</v>
      </c>
      <c r="BU18" s="73" t="e">
        <f t="shared" si="41"/>
        <v>#N/A</v>
      </c>
      <c r="BV18" s="73" t="e">
        <f t="shared" si="103"/>
        <v>#N/A</v>
      </c>
      <c r="BW18" s="73" t="e">
        <f t="shared" si="103"/>
        <v>#N/A</v>
      </c>
      <c r="BX18" s="66" t="e">
        <f t="shared" si="42"/>
        <v>#N/A</v>
      </c>
      <c r="BY18" s="66" t="e">
        <f t="shared" si="43"/>
        <v>#N/A</v>
      </c>
      <c r="BZ18" s="66" t="e">
        <f t="shared" si="44"/>
        <v>#N/A</v>
      </c>
      <c r="CA18" s="66" t="e">
        <f t="shared" si="45"/>
        <v>#N/A</v>
      </c>
      <c r="CB18" s="66" t="e">
        <f t="shared" si="104"/>
        <v>#N/A</v>
      </c>
      <c r="CC18" s="66" t="e">
        <f t="shared" si="104"/>
        <v>#N/A</v>
      </c>
      <c r="CD18" s="66" t="e">
        <f t="shared" si="46"/>
        <v>#N/A</v>
      </c>
      <c r="CE18" s="66" t="e">
        <f t="shared" si="47"/>
        <v>#N/A</v>
      </c>
      <c r="CF18" s="66" t="e">
        <f t="shared" si="48"/>
        <v>#N/A</v>
      </c>
      <c r="CG18" s="66" t="e">
        <f t="shared" si="49"/>
        <v>#N/A</v>
      </c>
      <c r="CH18" s="66" t="e">
        <f t="shared" si="105"/>
        <v>#N/A</v>
      </c>
      <c r="CI18" s="66" t="e">
        <f t="shared" si="105"/>
        <v>#N/A</v>
      </c>
      <c r="CJ18" s="77" t="e">
        <f t="shared" si="50"/>
        <v>#N/A</v>
      </c>
      <c r="CK18" s="77" t="e">
        <f t="shared" si="51"/>
        <v>#N/A</v>
      </c>
      <c r="CL18" s="77" t="e">
        <f t="shared" si="52"/>
        <v>#N/A</v>
      </c>
      <c r="CM18" s="77" t="e">
        <f t="shared" si="53"/>
        <v>#N/A</v>
      </c>
      <c r="CN18" s="77" t="e">
        <f t="shared" si="106"/>
        <v>#N/A</v>
      </c>
      <c r="CO18" s="77" t="e">
        <f t="shared" si="106"/>
        <v>#N/A</v>
      </c>
      <c r="CP18" s="77" t="e">
        <f t="shared" si="54"/>
        <v>#N/A</v>
      </c>
      <c r="CQ18" s="77" t="e">
        <f t="shared" si="55"/>
        <v>#N/A</v>
      </c>
      <c r="CR18" s="77" t="e">
        <f t="shared" si="56"/>
        <v>#N/A</v>
      </c>
      <c r="CS18" s="77" t="e">
        <f t="shared" si="57"/>
        <v>#N/A</v>
      </c>
      <c r="CT18" s="77" t="e">
        <f t="shared" si="107"/>
        <v>#N/A</v>
      </c>
      <c r="CU18" s="77" t="e">
        <f t="shared" si="107"/>
        <v>#N/A</v>
      </c>
      <c r="CV18" s="84" t="e">
        <f t="shared" si="58"/>
        <v>#N/A</v>
      </c>
      <c r="CW18" s="84" t="e">
        <f t="shared" si="59"/>
        <v>#N/A</v>
      </c>
      <c r="CX18" s="84" t="e">
        <f t="shared" si="60"/>
        <v>#N/A</v>
      </c>
      <c r="CY18" s="84" t="e">
        <f t="shared" si="61"/>
        <v>#N/A</v>
      </c>
      <c r="CZ18" s="84" t="e">
        <f t="shared" si="108"/>
        <v>#N/A</v>
      </c>
      <c r="DA18" s="84" t="e">
        <f t="shared" si="108"/>
        <v>#N/A</v>
      </c>
      <c r="DB18" s="84" t="e">
        <f t="shared" si="62"/>
        <v>#N/A</v>
      </c>
      <c r="DC18" s="84" t="e">
        <f t="shared" si="63"/>
        <v>#N/A</v>
      </c>
      <c r="DD18" s="84" t="e">
        <f t="shared" si="64"/>
        <v>#N/A</v>
      </c>
      <c r="DE18" s="84" t="e">
        <f t="shared" si="65"/>
        <v>#N/A</v>
      </c>
      <c r="DF18" s="84" t="e">
        <f t="shared" si="109"/>
        <v>#N/A</v>
      </c>
      <c r="DG18" s="84" t="e">
        <f t="shared" si="109"/>
        <v>#N/A</v>
      </c>
      <c r="DH18" s="38" t="e">
        <f t="shared" si="66"/>
        <v>#N/A</v>
      </c>
      <c r="DI18" s="38" t="e">
        <f t="shared" si="67"/>
        <v>#N/A</v>
      </c>
      <c r="DJ18" s="38" t="e">
        <f t="shared" si="68"/>
        <v>#N/A</v>
      </c>
      <c r="DK18" s="38" t="e">
        <f t="shared" si="69"/>
        <v>#N/A</v>
      </c>
      <c r="DL18" s="38" t="e">
        <f t="shared" si="110"/>
        <v>#N/A</v>
      </c>
      <c r="DM18" s="38" t="e">
        <f t="shared" si="110"/>
        <v>#N/A</v>
      </c>
      <c r="DN18" s="38" t="e">
        <f t="shared" si="70"/>
        <v>#N/A</v>
      </c>
      <c r="DO18" s="38" t="e">
        <f t="shared" si="71"/>
        <v>#N/A</v>
      </c>
      <c r="DP18" s="38" t="e">
        <f t="shared" si="72"/>
        <v>#N/A</v>
      </c>
      <c r="DQ18" s="38" t="e">
        <f t="shared" si="73"/>
        <v>#N/A</v>
      </c>
      <c r="DR18" s="38" t="e">
        <f t="shared" si="111"/>
        <v>#N/A</v>
      </c>
      <c r="DS18" s="38" t="e">
        <f t="shared" si="111"/>
        <v>#N/A</v>
      </c>
      <c r="DT18" s="96" t="e">
        <f t="shared" si="74"/>
        <v>#N/A</v>
      </c>
      <c r="DU18" s="96" t="e">
        <f t="shared" si="75"/>
        <v>#N/A</v>
      </c>
      <c r="DV18" s="96" t="e">
        <f t="shared" si="76"/>
        <v>#N/A</v>
      </c>
      <c r="DW18" s="96" t="e">
        <f t="shared" si="77"/>
        <v>#N/A</v>
      </c>
      <c r="DX18" s="96" t="e">
        <f t="shared" si="112"/>
        <v>#N/A</v>
      </c>
      <c r="DY18" s="96" t="e">
        <f t="shared" si="112"/>
        <v>#N/A</v>
      </c>
      <c r="DZ18" s="96" t="e">
        <f t="shared" si="78"/>
        <v>#N/A</v>
      </c>
      <c r="EA18" s="96" t="e">
        <f t="shared" si="79"/>
        <v>#N/A</v>
      </c>
      <c r="EB18" s="96" t="e">
        <f t="shared" si="80"/>
        <v>#N/A</v>
      </c>
      <c r="EC18" s="96" t="e">
        <f t="shared" si="81"/>
        <v>#N/A</v>
      </c>
      <c r="ED18" s="96" t="e">
        <f t="shared" si="113"/>
        <v>#N/A</v>
      </c>
      <c r="EE18" s="96" t="e">
        <f t="shared" si="113"/>
        <v>#N/A</v>
      </c>
      <c r="EF18" s="101" t="e">
        <f t="shared" si="82"/>
        <v>#N/A</v>
      </c>
      <c r="EG18" s="101" t="e">
        <f t="shared" si="83"/>
        <v>#N/A</v>
      </c>
      <c r="EH18" s="101" t="e">
        <f t="shared" si="84"/>
        <v>#N/A</v>
      </c>
      <c r="EI18" s="101" t="e">
        <f t="shared" si="85"/>
        <v>#N/A</v>
      </c>
      <c r="EJ18" s="101" t="e">
        <f t="shared" si="114"/>
        <v>#N/A</v>
      </c>
      <c r="EK18" s="101" t="e">
        <f t="shared" si="114"/>
        <v>#N/A</v>
      </c>
      <c r="EL18" s="101" t="e">
        <f t="shared" si="86"/>
        <v>#N/A</v>
      </c>
      <c r="EM18" s="101" t="e">
        <f t="shared" si="87"/>
        <v>#N/A</v>
      </c>
      <c r="EN18" s="101" t="e">
        <f t="shared" si="88"/>
        <v>#N/A</v>
      </c>
      <c r="EO18" s="101" t="e">
        <f t="shared" si="89"/>
        <v>#N/A</v>
      </c>
      <c r="EP18" s="101" t="e">
        <f t="shared" si="115"/>
        <v>#N/A</v>
      </c>
      <c r="EQ18" s="101" t="e">
        <f t="shared" si="115"/>
        <v>#N/A</v>
      </c>
    </row>
    <row r="19" spans="1:147">
      <c r="A19" s="174">
        <v>10</v>
      </c>
      <c r="B19" s="186"/>
      <c r="C19" s="184"/>
      <c r="D19" s="184"/>
      <c r="E19" s="207" t="e">
        <f>IF(D19="Cyprus",VLOOKUP(C19,CODES!$C$5:$D$82,2,FALSE),(VLOOKUP(D19,CODES!$C$5:$D$82,2,FALSE)))</f>
        <v>#N/A</v>
      </c>
      <c r="F19" s="186"/>
      <c r="G19" s="190">
        <f t="shared" si="90"/>
        <v>0</v>
      </c>
      <c r="H19" s="190">
        <f t="shared" si="0"/>
        <v>0</v>
      </c>
      <c r="I19" s="191">
        <f t="shared" si="91"/>
        <v>0</v>
      </c>
      <c r="J19" s="191">
        <f t="shared" si="1"/>
        <v>0</v>
      </c>
      <c r="K19" s="192">
        <f t="shared" si="92"/>
        <v>0</v>
      </c>
      <c r="L19" s="192">
        <f t="shared" si="2"/>
        <v>0</v>
      </c>
      <c r="M19" s="192">
        <f t="shared" si="93"/>
        <v>0</v>
      </c>
      <c r="N19" s="193" t="e">
        <f t="shared" si="3"/>
        <v>#DIV/0!</v>
      </c>
      <c r="O19" s="193" t="e">
        <f t="shared" si="4"/>
        <v>#DIV/0!</v>
      </c>
      <c r="P19" s="186"/>
      <c r="Q19" s="186"/>
      <c r="R19" s="186"/>
      <c r="S19" s="188"/>
      <c r="T19" s="200" t="e">
        <f>VLOOKUP(S19,CODES!$C$87:$D$92,2,FALSE)</f>
        <v>#N/A</v>
      </c>
      <c r="U19" s="194">
        <f t="shared" si="94"/>
        <v>0</v>
      </c>
      <c r="V19" s="201">
        <f t="shared" si="5"/>
        <v>0</v>
      </c>
      <c r="W19" s="202">
        <f t="shared" si="6"/>
        <v>0</v>
      </c>
      <c r="X19" s="203">
        <f t="shared" si="95"/>
        <v>0</v>
      </c>
      <c r="Y19" s="30">
        <f t="shared" si="7"/>
        <v>0</v>
      </c>
      <c r="Z19" s="30">
        <f t="shared" si="8"/>
        <v>0</v>
      </c>
      <c r="AA19" s="30">
        <f t="shared" si="9"/>
        <v>0</v>
      </c>
      <c r="AB19" s="178" t="e">
        <f t="shared" si="10"/>
        <v>#N/A</v>
      </c>
      <c r="AC19" s="60" t="e">
        <f t="shared" si="11"/>
        <v>#N/A</v>
      </c>
      <c r="AD19" s="60" t="e">
        <f t="shared" si="12"/>
        <v>#N/A</v>
      </c>
      <c r="AE19" s="60" t="e">
        <f t="shared" si="13"/>
        <v>#N/A</v>
      </c>
      <c r="AF19" s="60" t="e">
        <f t="shared" si="96"/>
        <v>#N/A</v>
      </c>
      <c r="AG19" s="60" t="e">
        <f t="shared" si="96"/>
        <v>#N/A</v>
      </c>
      <c r="AH19" s="60" t="e">
        <f t="shared" si="14"/>
        <v>#N/A</v>
      </c>
      <c r="AI19" s="60" t="e">
        <f t="shared" si="15"/>
        <v>#N/A</v>
      </c>
      <c r="AJ19" s="60" t="e">
        <f t="shared" si="16"/>
        <v>#N/A</v>
      </c>
      <c r="AK19" s="60" t="e">
        <f t="shared" si="17"/>
        <v>#N/A</v>
      </c>
      <c r="AL19" s="60" t="e">
        <f t="shared" si="97"/>
        <v>#N/A</v>
      </c>
      <c r="AM19" s="60" t="e">
        <f t="shared" si="97"/>
        <v>#N/A</v>
      </c>
      <c r="AN19" s="63" t="e">
        <f t="shared" si="18"/>
        <v>#N/A</v>
      </c>
      <c r="AO19" s="63" t="e">
        <f t="shared" si="19"/>
        <v>#N/A</v>
      </c>
      <c r="AP19" s="63" t="e">
        <f t="shared" si="20"/>
        <v>#N/A</v>
      </c>
      <c r="AQ19" s="63" t="e">
        <f t="shared" si="21"/>
        <v>#N/A</v>
      </c>
      <c r="AR19" s="63" t="e">
        <f t="shared" si="98"/>
        <v>#N/A</v>
      </c>
      <c r="AS19" s="63" t="e">
        <f t="shared" si="98"/>
        <v>#N/A</v>
      </c>
      <c r="AT19" s="63" t="e">
        <f t="shared" si="22"/>
        <v>#N/A</v>
      </c>
      <c r="AU19" s="63" t="e">
        <f t="shared" si="23"/>
        <v>#N/A</v>
      </c>
      <c r="AV19" s="63" t="e">
        <f t="shared" si="24"/>
        <v>#N/A</v>
      </c>
      <c r="AW19" s="63" t="e">
        <f t="shared" si="25"/>
        <v>#N/A</v>
      </c>
      <c r="AX19" s="63" t="e">
        <f t="shared" si="99"/>
        <v>#N/A</v>
      </c>
      <c r="AY19" s="63" t="e">
        <f t="shared" si="99"/>
        <v>#N/A</v>
      </c>
      <c r="AZ19" s="70" t="e">
        <f t="shared" si="26"/>
        <v>#N/A</v>
      </c>
      <c r="BA19" s="70" t="e">
        <f t="shared" si="27"/>
        <v>#N/A</v>
      </c>
      <c r="BB19" s="70" t="e">
        <f t="shared" si="28"/>
        <v>#N/A</v>
      </c>
      <c r="BC19" s="70" t="e">
        <f t="shared" si="29"/>
        <v>#N/A</v>
      </c>
      <c r="BD19" s="70" t="e">
        <f t="shared" si="100"/>
        <v>#N/A</v>
      </c>
      <c r="BE19" s="70" t="e">
        <f t="shared" si="100"/>
        <v>#N/A</v>
      </c>
      <c r="BF19" s="70" t="e">
        <f t="shared" si="30"/>
        <v>#N/A</v>
      </c>
      <c r="BG19" s="70" t="e">
        <f t="shared" si="31"/>
        <v>#N/A</v>
      </c>
      <c r="BH19" s="70" t="e">
        <f t="shared" si="32"/>
        <v>#N/A</v>
      </c>
      <c r="BI19" s="70" t="e">
        <f t="shared" si="33"/>
        <v>#N/A</v>
      </c>
      <c r="BJ19" s="70" t="e">
        <f t="shared" si="101"/>
        <v>#N/A</v>
      </c>
      <c r="BK19" s="70" t="e">
        <f t="shared" si="101"/>
        <v>#N/A</v>
      </c>
      <c r="BL19" s="73" t="e">
        <f t="shared" si="34"/>
        <v>#N/A</v>
      </c>
      <c r="BM19" s="73" t="e">
        <f t="shared" si="35"/>
        <v>#N/A</v>
      </c>
      <c r="BN19" s="73" t="e">
        <f t="shared" si="36"/>
        <v>#N/A</v>
      </c>
      <c r="BO19" s="73" t="e">
        <f t="shared" si="37"/>
        <v>#N/A</v>
      </c>
      <c r="BP19" s="73" t="e">
        <f t="shared" si="102"/>
        <v>#N/A</v>
      </c>
      <c r="BQ19" s="73" t="e">
        <f t="shared" si="102"/>
        <v>#N/A</v>
      </c>
      <c r="BR19" s="73" t="e">
        <f t="shared" si="38"/>
        <v>#N/A</v>
      </c>
      <c r="BS19" s="73" t="e">
        <f t="shared" si="39"/>
        <v>#N/A</v>
      </c>
      <c r="BT19" s="73" t="e">
        <f t="shared" si="40"/>
        <v>#N/A</v>
      </c>
      <c r="BU19" s="73" t="e">
        <f t="shared" si="41"/>
        <v>#N/A</v>
      </c>
      <c r="BV19" s="73" t="e">
        <f t="shared" si="103"/>
        <v>#N/A</v>
      </c>
      <c r="BW19" s="73" t="e">
        <f t="shared" si="103"/>
        <v>#N/A</v>
      </c>
      <c r="BX19" s="66" t="e">
        <f t="shared" si="42"/>
        <v>#N/A</v>
      </c>
      <c r="BY19" s="66" t="e">
        <f t="shared" si="43"/>
        <v>#N/A</v>
      </c>
      <c r="BZ19" s="66" t="e">
        <f t="shared" si="44"/>
        <v>#N/A</v>
      </c>
      <c r="CA19" s="66" t="e">
        <f t="shared" si="45"/>
        <v>#N/A</v>
      </c>
      <c r="CB19" s="66" t="e">
        <f t="shared" si="104"/>
        <v>#N/A</v>
      </c>
      <c r="CC19" s="66" t="e">
        <f t="shared" si="104"/>
        <v>#N/A</v>
      </c>
      <c r="CD19" s="66" t="e">
        <f t="shared" si="46"/>
        <v>#N/A</v>
      </c>
      <c r="CE19" s="66" t="e">
        <f t="shared" si="47"/>
        <v>#N/A</v>
      </c>
      <c r="CF19" s="66" t="e">
        <f t="shared" si="48"/>
        <v>#N/A</v>
      </c>
      <c r="CG19" s="66" t="e">
        <f t="shared" si="49"/>
        <v>#N/A</v>
      </c>
      <c r="CH19" s="66" t="e">
        <f t="shared" si="105"/>
        <v>#N/A</v>
      </c>
      <c r="CI19" s="66" t="e">
        <f t="shared" si="105"/>
        <v>#N/A</v>
      </c>
      <c r="CJ19" s="77" t="e">
        <f t="shared" si="50"/>
        <v>#N/A</v>
      </c>
      <c r="CK19" s="77" t="e">
        <f t="shared" si="51"/>
        <v>#N/A</v>
      </c>
      <c r="CL19" s="77" t="e">
        <f t="shared" si="52"/>
        <v>#N/A</v>
      </c>
      <c r="CM19" s="77" t="e">
        <f t="shared" si="53"/>
        <v>#N/A</v>
      </c>
      <c r="CN19" s="77" t="e">
        <f t="shared" si="106"/>
        <v>#N/A</v>
      </c>
      <c r="CO19" s="77" t="e">
        <f t="shared" si="106"/>
        <v>#N/A</v>
      </c>
      <c r="CP19" s="77" t="e">
        <f t="shared" si="54"/>
        <v>#N/A</v>
      </c>
      <c r="CQ19" s="77" t="e">
        <f t="shared" si="55"/>
        <v>#N/A</v>
      </c>
      <c r="CR19" s="77" t="e">
        <f t="shared" si="56"/>
        <v>#N/A</v>
      </c>
      <c r="CS19" s="77" t="e">
        <f t="shared" si="57"/>
        <v>#N/A</v>
      </c>
      <c r="CT19" s="77" t="e">
        <f t="shared" si="107"/>
        <v>#N/A</v>
      </c>
      <c r="CU19" s="77" t="e">
        <f t="shared" si="107"/>
        <v>#N/A</v>
      </c>
      <c r="CV19" s="84" t="e">
        <f t="shared" si="58"/>
        <v>#N/A</v>
      </c>
      <c r="CW19" s="84" t="e">
        <f t="shared" si="59"/>
        <v>#N/A</v>
      </c>
      <c r="CX19" s="84" t="e">
        <f t="shared" si="60"/>
        <v>#N/A</v>
      </c>
      <c r="CY19" s="84" t="e">
        <f t="shared" si="61"/>
        <v>#N/A</v>
      </c>
      <c r="CZ19" s="84" t="e">
        <f t="shared" si="108"/>
        <v>#N/A</v>
      </c>
      <c r="DA19" s="84" t="e">
        <f t="shared" si="108"/>
        <v>#N/A</v>
      </c>
      <c r="DB19" s="84" t="e">
        <f t="shared" si="62"/>
        <v>#N/A</v>
      </c>
      <c r="DC19" s="84" t="e">
        <f t="shared" si="63"/>
        <v>#N/A</v>
      </c>
      <c r="DD19" s="84" t="e">
        <f t="shared" si="64"/>
        <v>#N/A</v>
      </c>
      <c r="DE19" s="84" t="e">
        <f t="shared" si="65"/>
        <v>#N/A</v>
      </c>
      <c r="DF19" s="84" t="e">
        <f t="shared" si="109"/>
        <v>#N/A</v>
      </c>
      <c r="DG19" s="84" t="e">
        <f t="shared" si="109"/>
        <v>#N/A</v>
      </c>
      <c r="DH19" s="38" t="e">
        <f t="shared" si="66"/>
        <v>#N/A</v>
      </c>
      <c r="DI19" s="38" t="e">
        <f t="shared" si="67"/>
        <v>#N/A</v>
      </c>
      <c r="DJ19" s="38" t="e">
        <f t="shared" si="68"/>
        <v>#N/A</v>
      </c>
      <c r="DK19" s="38" t="e">
        <f t="shared" si="69"/>
        <v>#N/A</v>
      </c>
      <c r="DL19" s="38" t="e">
        <f t="shared" si="110"/>
        <v>#N/A</v>
      </c>
      <c r="DM19" s="38" t="e">
        <f t="shared" si="110"/>
        <v>#N/A</v>
      </c>
      <c r="DN19" s="38" t="e">
        <f t="shared" si="70"/>
        <v>#N/A</v>
      </c>
      <c r="DO19" s="38" t="e">
        <f t="shared" si="71"/>
        <v>#N/A</v>
      </c>
      <c r="DP19" s="38" t="e">
        <f t="shared" si="72"/>
        <v>#N/A</v>
      </c>
      <c r="DQ19" s="38" t="e">
        <f t="shared" si="73"/>
        <v>#N/A</v>
      </c>
      <c r="DR19" s="38" t="e">
        <f t="shared" si="111"/>
        <v>#N/A</v>
      </c>
      <c r="DS19" s="38" t="e">
        <f t="shared" si="111"/>
        <v>#N/A</v>
      </c>
      <c r="DT19" s="96" t="e">
        <f t="shared" si="74"/>
        <v>#N/A</v>
      </c>
      <c r="DU19" s="96" t="e">
        <f t="shared" si="75"/>
        <v>#N/A</v>
      </c>
      <c r="DV19" s="96" t="e">
        <f t="shared" si="76"/>
        <v>#N/A</v>
      </c>
      <c r="DW19" s="96" t="e">
        <f t="shared" si="77"/>
        <v>#N/A</v>
      </c>
      <c r="DX19" s="96" t="e">
        <f t="shared" si="112"/>
        <v>#N/A</v>
      </c>
      <c r="DY19" s="96" t="e">
        <f t="shared" si="112"/>
        <v>#N/A</v>
      </c>
      <c r="DZ19" s="96" t="e">
        <f t="shared" si="78"/>
        <v>#N/A</v>
      </c>
      <c r="EA19" s="96" t="e">
        <f t="shared" si="79"/>
        <v>#N/A</v>
      </c>
      <c r="EB19" s="96" t="e">
        <f t="shared" si="80"/>
        <v>#N/A</v>
      </c>
      <c r="EC19" s="96" t="e">
        <f t="shared" si="81"/>
        <v>#N/A</v>
      </c>
      <c r="ED19" s="96" t="e">
        <f t="shared" si="113"/>
        <v>#N/A</v>
      </c>
      <c r="EE19" s="96" t="e">
        <f t="shared" si="113"/>
        <v>#N/A</v>
      </c>
      <c r="EF19" s="101" t="e">
        <f t="shared" si="82"/>
        <v>#N/A</v>
      </c>
      <c r="EG19" s="101" t="e">
        <f t="shared" si="83"/>
        <v>#N/A</v>
      </c>
      <c r="EH19" s="101" t="e">
        <f t="shared" si="84"/>
        <v>#N/A</v>
      </c>
      <c r="EI19" s="101" t="e">
        <f t="shared" si="85"/>
        <v>#N/A</v>
      </c>
      <c r="EJ19" s="101" t="e">
        <f t="shared" si="114"/>
        <v>#N/A</v>
      </c>
      <c r="EK19" s="101" t="e">
        <f t="shared" si="114"/>
        <v>#N/A</v>
      </c>
      <c r="EL19" s="101" t="e">
        <f t="shared" si="86"/>
        <v>#N/A</v>
      </c>
      <c r="EM19" s="101" t="e">
        <f t="shared" si="87"/>
        <v>#N/A</v>
      </c>
      <c r="EN19" s="101" t="e">
        <f t="shared" si="88"/>
        <v>#N/A</v>
      </c>
      <c r="EO19" s="101" t="e">
        <f t="shared" si="89"/>
        <v>#N/A</v>
      </c>
      <c r="EP19" s="101" t="e">
        <f t="shared" si="115"/>
        <v>#N/A</v>
      </c>
      <c r="EQ19" s="101" t="e">
        <f t="shared" si="115"/>
        <v>#N/A</v>
      </c>
    </row>
    <row r="20" spans="1:147">
      <c r="A20" s="174">
        <v>11</v>
      </c>
      <c r="B20" s="186"/>
      <c r="C20" s="184"/>
      <c r="D20" s="184"/>
      <c r="E20" s="207" t="e">
        <f>IF(D20="Cyprus",VLOOKUP(C20,CODES!$C$5:$D$82,2,FALSE),(VLOOKUP(D20,CODES!$C$5:$D$82,2,FALSE)))</f>
        <v>#N/A</v>
      </c>
      <c r="F20" s="186"/>
      <c r="G20" s="190">
        <f t="shared" si="90"/>
        <v>0</v>
      </c>
      <c r="H20" s="190">
        <f t="shared" si="0"/>
        <v>0</v>
      </c>
      <c r="I20" s="191">
        <f t="shared" si="91"/>
        <v>0</v>
      </c>
      <c r="J20" s="191">
        <f t="shared" si="1"/>
        <v>0</v>
      </c>
      <c r="K20" s="192">
        <f t="shared" si="92"/>
        <v>0</v>
      </c>
      <c r="L20" s="192">
        <f t="shared" si="2"/>
        <v>0</v>
      </c>
      <c r="M20" s="192">
        <f t="shared" si="93"/>
        <v>0</v>
      </c>
      <c r="N20" s="193" t="e">
        <f t="shared" si="3"/>
        <v>#DIV/0!</v>
      </c>
      <c r="O20" s="193" t="e">
        <f t="shared" si="4"/>
        <v>#DIV/0!</v>
      </c>
      <c r="P20" s="186"/>
      <c r="Q20" s="186"/>
      <c r="R20" s="186"/>
      <c r="S20" s="188"/>
      <c r="T20" s="200" t="e">
        <f>VLOOKUP(S20,CODES!$C$87:$D$92,2,FALSE)</f>
        <v>#N/A</v>
      </c>
      <c r="U20" s="194">
        <f t="shared" si="94"/>
        <v>0</v>
      </c>
      <c r="V20" s="201">
        <f t="shared" si="5"/>
        <v>0</v>
      </c>
      <c r="W20" s="202">
        <f t="shared" si="6"/>
        <v>0</v>
      </c>
      <c r="X20" s="203">
        <f t="shared" si="95"/>
        <v>0</v>
      </c>
      <c r="Y20" s="30">
        <f t="shared" si="7"/>
        <v>0</v>
      </c>
      <c r="Z20" s="30">
        <f t="shared" si="8"/>
        <v>0</v>
      </c>
      <c r="AA20" s="30">
        <f t="shared" si="9"/>
        <v>0</v>
      </c>
      <c r="AB20" s="178" t="e">
        <f t="shared" si="10"/>
        <v>#N/A</v>
      </c>
      <c r="AC20" s="60" t="e">
        <f t="shared" si="11"/>
        <v>#N/A</v>
      </c>
      <c r="AD20" s="60" t="e">
        <f t="shared" si="12"/>
        <v>#N/A</v>
      </c>
      <c r="AE20" s="60" t="e">
        <f t="shared" si="13"/>
        <v>#N/A</v>
      </c>
      <c r="AF20" s="60" t="e">
        <f t="shared" si="96"/>
        <v>#N/A</v>
      </c>
      <c r="AG20" s="60" t="e">
        <f t="shared" si="96"/>
        <v>#N/A</v>
      </c>
      <c r="AH20" s="60" t="e">
        <f t="shared" si="14"/>
        <v>#N/A</v>
      </c>
      <c r="AI20" s="60" t="e">
        <f t="shared" si="15"/>
        <v>#N/A</v>
      </c>
      <c r="AJ20" s="60" t="e">
        <f t="shared" si="16"/>
        <v>#N/A</v>
      </c>
      <c r="AK20" s="60" t="e">
        <f t="shared" si="17"/>
        <v>#N/A</v>
      </c>
      <c r="AL20" s="60" t="e">
        <f t="shared" si="97"/>
        <v>#N/A</v>
      </c>
      <c r="AM20" s="60" t="e">
        <f t="shared" si="97"/>
        <v>#N/A</v>
      </c>
      <c r="AN20" s="63" t="e">
        <f t="shared" si="18"/>
        <v>#N/A</v>
      </c>
      <c r="AO20" s="63" t="e">
        <f t="shared" si="19"/>
        <v>#N/A</v>
      </c>
      <c r="AP20" s="63" t="e">
        <f t="shared" si="20"/>
        <v>#N/A</v>
      </c>
      <c r="AQ20" s="63" t="e">
        <f t="shared" si="21"/>
        <v>#N/A</v>
      </c>
      <c r="AR20" s="63" t="e">
        <f t="shared" si="98"/>
        <v>#N/A</v>
      </c>
      <c r="AS20" s="63" t="e">
        <f t="shared" si="98"/>
        <v>#N/A</v>
      </c>
      <c r="AT20" s="63" t="e">
        <f t="shared" si="22"/>
        <v>#N/A</v>
      </c>
      <c r="AU20" s="63" t="e">
        <f t="shared" si="23"/>
        <v>#N/A</v>
      </c>
      <c r="AV20" s="63" t="e">
        <f t="shared" si="24"/>
        <v>#N/A</v>
      </c>
      <c r="AW20" s="63" t="e">
        <f t="shared" si="25"/>
        <v>#N/A</v>
      </c>
      <c r="AX20" s="63" t="e">
        <f t="shared" si="99"/>
        <v>#N/A</v>
      </c>
      <c r="AY20" s="63" t="e">
        <f t="shared" si="99"/>
        <v>#N/A</v>
      </c>
      <c r="AZ20" s="70" t="e">
        <f t="shared" si="26"/>
        <v>#N/A</v>
      </c>
      <c r="BA20" s="70" t="e">
        <f t="shared" si="27"/>
        <v>#N/A</v>
      </c>
      <c r="BB20" s="70" t="e">
        <f t="shared" si="28"/>
        <v>#N/A</v>
      </c>
      <c r="BC20" s="70" t="e">
        <f t="shared" si="29"/>
        <v>#N/A</v>
      </c>
      <c r="BD20" s="70" t="e">
        <f t="shared" si="100"/>
        <v>#N/A</v>
      </c>
      <c r="BE20" s="70" t="e">
        <f t="shared" si="100"/>
        <v>#N/A</v>
      </c>
      <c r="BF20" s="70" t="e">
        <f t="shared" si="30"/>
        <v>#N/A</v>
      </c>
      <c r="BG20" s="70" t="e">
        <f t="shared" si="31"/>
        <v>#N/A</v>
      </c>
      <c r="BH20" s="70" t="e">
        <f t="shared" si="32"/>
        <v>#N/A</v>
      </c>
      <c r="BI20" s="70" t="e">
        <f t="shared" si="33"/>
        <v>#N/A</v>
      </c>
      <c r="BJ20" s="70" t="e">
        <f t="shared" si="101"/>
        <v>#N/A</v>
      </c>
      <c r="BK20" s="70" t="e">
        <f t="shared" si="101"/>
        <v>#N/A</v>
      </c>
      <c r="BL20" s="73" t="e">
        <f t="shared" si="34"/>
        <v>#N/A</v>
      </c>
      <c r="BM20" s="73" t="e">
        <f t="shared" si="35"/>
        <v>#N/A</v>
      </c>
      <c r="BN20" s="73" t="e">
        <f t="shared" si="36"/>
        <v>#N/A</v>
      </c>
      <c r="BO20" s="73" t="e">
        <f t="shared" si="37"/>
        <v>#N/A</v>
      </c>
      <c r="BP20" s="73" t="e">
        <f t="shared" si="102"/>
        <v>#N/A</v>
      </c>
      <c r="BQ20" s="73" t="e">
        <f t="shared" si="102"/>
        <v>#N/A</v>
      </c>
      <c r="BR20" s="73" t="e">
        <f t="shared" si="38"/>
        <v>#N/A</v>
      </c>
      <c r="BS20" s="73" t="e">
        <f t="shared" si="39"/>
        <v>#N/A</v>
      </c>
      <c r="BT20" s="73" t="e">
        <f t="shared" si="40"/>
        <v>#N/A</v>
      </c>
      <c r="BU20" s="73" t="e">
        <f t="shared" si="41"/>
        <v>#N/A</v>
      </c>
      <c r="BV20" s="73" t="e">
        <f t="shared" si="103"/>
        <v>#N/A</v>
      </c>
      <c r="BW20" s="73" t="e">
        <f t="shared" si="103"/>
        <v>#N/A</v>
      </c>
      <c r="BX20" s="66" t="e">
        <f t="shared" si="42"/>
        <v>#N/A</v>
      </c>
      <c r="BY20" s="66" t="e">
        <f t="shared" si="43"/>
        <v>#N/A</v>
      </c>
      <c r="BZ20" s="66" t="e">
        <f t="shared" si="44"/>
        <v>#N/A</v>
      </c>
      <c r="CA20" s="66" t="e">
        <f t="shared" si="45"/>
        <v>#N/A</v>
      </c>
      <c r="CB20" s="66" t="e">
        <f t="shared" si="104"/>
        <v>#N/A</v>
      </c>
      <c r="CC20" s="66" t="e">
        <f t="shared" si="104"/>
        <v>#N/A</v>
      </c>
      <c r="CD20" s="66" t="e">
        <f t="shared" si="46"/>
        <v>#N/A</v>
      </c>
      <c r="CE20" s="66" t="e">
        <f t="shared" si="47"/>
        <v>#N/A</v>
      </c>
      <c r="CF20" s="66" t="e">
        <f t="shared" si="48"/>
        <v>#N/A</v>
      </c>
      <c r="CG20" s="66" t="e">
        <f t="shared" si="49"/>
        <v>#N/A</v>
      </c>
      <c r="CH20" s="66" t="e">
        <f t="shared" si="105"/>
        <v>#N/A</v>
      </c>
      <c r="CI20" s="66" t="e">
        <f t="shared" si="105"/>
        <v>#N/A</v>
      </c>
      <c r="CJ20" s="77" t="e">
        <f t="shared" si="50"/>
        <v>#N/A</v>
      </c>
      <c r="CK20" s="77" t="e">
        <f t="shared" si="51"/>
        <v>#N/A</v>
      </c>
      <c r="CL20" s="77" t="e">
        <f t="shared" si="52"/>
        <v>#N/A</v>
      </c>
      <c r="CM20" s="77" t="e">
        <f t="shared" si="53"/>
        <v>#N/A</v>
      </c>
      <c r="CN20" s="77" t="e">
        <f t="shared" si="106"/>
        <v>#N/A</v>
      </c>
      <c r="CO20" s="77" t="e">
        <f t="shared" si="106"/>
        <v>#N/A</v>
      </c>
      <c r="CP20" s="77" t="e">
        <f t="shared" si="54"/>
        <v>#N/A</v>
      </c>
      <c r="CQ20" s="77" t="e">
        <f t="shared" si="55"/>
        <v>#N/A</v>
      </c>
      <c r="CR20" s="77" t="e">
        <f t="shared" si="56"/>
        <v>#N/A</v>
      </c>
      <c r="CS20" s="77" t="e">
        <f t="shared" si="57"/>
        <v>#N/A</v>
      </c>
      <c r="CT20" s="77" t="e">
        <f t="shared" si="107"/>
        <v>#N/A</v>
      </c>
      <c r="CU20" s="77" t="e">
        <f t="shared" si="107"/>
        <v>#N/A</v>
      </c>
      <c r="CV20" s="84" t="e">
        <f t="shared" si="58"/>
        <v>#N/A</v>
      </c>
      <c r="CW20" s="84" t="e">
        <f t="shared" si="59"/>
        <v>#N/A</v>
      </c>
      <c r="CX20" s="84" t="e">
        <f t="shared" si="60"/>
        <v>#N/A</v>
      </c>
      <c r="CY20" s="84" t="e">
        <f t="shared" si="61"/>
        <v>#N/A</v>
      </c>
      <c r="CZ20" s="84" t="e">
        <f t="shared" si="108"/>
        <v>#N/A</v>
      </c>
      <c r="DA20" s="84" t="e">
        <f t="shared" si="108"/>
        <v>#N/A</v>
      </c>
      <c r="DB20" s="84" t="e">
        <f t="shared" si="62"/>
        <v>#N/A</v>
      </c>
      <c r="DC20" s="84" t="e">
        <f t="shared" si="63"/>
        <v>#N/A</v>
      </c>
      <c r="DD20" s="84" t="e">
        <f t="shared" si="64"/>
        <v>#N/A</v>
      </c>
      <c r="DE20" s="84" t="e">
        <f t="shared" si="65"/>
        <v>#N/A</v>
      </c>
      <c r="DF20" s="84" t="e">
        <f t="shared" si="109"/>
        <v>#N/A</v>
      </c>
      <c r="DG20" s="84" t="e">
        <f t="shared" si="109"/>
        <v>#N/A</v>
      </c>
      <c r="DH20" s="38" t="e">
        <f t="shared" si="66"/>
        <v>#N/A</v>
      </c>
      <c r="DI20" s="38" t="e">
        <f t="shared" si="67"/>
        <v>#N/A</v>
      </c>
      <c r="DJ20" s="38" t="e">
        <f t="shared" si="68"/>
        <v>#N/A</v>
      </c>
      <c r="DK20" s="38" t="e">
        <f t="shared" si="69"/>
        <v>#N/A</v>
      </c>
      <c r="DL20" s="38" t="e">
        <f t="shared" si="110"/>
        <v>#N/A</v>
      </c>
      <c r="DM20" s="38" t="e">
        <f t="shared" si="110"/>
        <v>#N/A</v>
      </c>
      <c r="DN20" s="38" t="e">
        <f t="shared" si="70"/>
        <v>#N/A</v>
      </c>
      <c r="DO20" s="38" t="e">
        <f t="shared" si="71"/>
        <v>#N/A</v>
      </c>
      <c r="DP20" s="38" t="e">
        <f t="shared" si="72"/>
        <v>#N/A</v>
      </c>
      <c r="DQ20" s="38" t="e">
        <f t="shared" si="73"/>
        <v>#N/A</v>
      </c>
      <c r="DR20" s="38" t="e">
        <f t="shared" si="111"/>
        <v>#N/A</v>
      </c>
      <c r="DS20" s="38" t="e">
        <f t="shared" si="111"/>
        <v>#N/A</v>
      </c>
      <c r="DT20" s="96" t="e">
        <f t="shared" si="74"/>
        <v>#N/A</v>
      </c>
      <c r="DU20" s="96" t="e">
        <f t="shared" si="75"/>
        <v>#N/A</v>
      </c>
      <c r="DV20" s="96" t="e">
        <f t="shared" si="76"/>
        <v>#N/A</v>
      </c>
      <c r="DW20" s="96" t="e">
        <f t="shared" si="77"/>
        <v>#N/A</v>
      </c>
      <c r="DX20" s="96" t="e">
        <f t="shared" si="112"/>
        <v>#N/A</v>
      </c>
      <c r="DY20" s="96" t="e">
        <f t="shared" si="112"/>
        <v>#N/A</v>
      </c>
      <c r="DZ20" s="96" t="e">
        <f t="shared" si="78"/>
        <v>#N/A</v>
      </c>
      <c r="EA20" s="96" t="e">
        <f t="shared" si="79"/>
        <v>#N/A</v>
      </c>
      <c r="EB20" s="96" t="e">
        <f t="shared" si="80"/>
        <v>#N/A</v>
      </c>
      <c r="EC20" s="96" t="e">
        <f t="shared" si="81"/>
        <v>#N/A</v>
      </c>
      <c r="ED20" s="96" t="e">
        <f t="shared" si="113"/>
        <v>#N/A</v>
      </c>
      <c r="EE20" s="96" t="e">
        <f t="shared" si="113"/>
        <v>#N/A</v>
      </c>
      <c r="EF20" s="101" t="e">
        <f t="shared" si="82"/>
        <v>#N/A</v>
      </c>
      <c r="EG20" s="101" t="e">
        <f t="shared" si="83"/>
        <v>#N/A</v>
      </c>
      <c r="EH20" s="101" t="e">
        <f t="shared" si="84"/>
        <v>#N/A</v>
      </c>
      <c r="EI20" s="101" t="e">
        <f t="shared" si="85"/>
        <v>#N/A</v>
      </c>
      <c r="EJ20" s="101" t="e">
        <f t="shared" si="114"/>
        <v>#N/A</v>
      </c>
      <c r="EK20" s="101" t="e">
        <f t="shared" si="114"/>
        <v>#N/A</v>
      </c>
      <c r="EL20" s="101" t="e">
        <f t="shared" si="86"/>
        <v>#N/A</v>
      </c>
      <c r="EM20" s="101" t="e">
        <f t="shared" si="87"/>
        <v>#N/A</v>
      </c>
      <c r="EN20" s="101" t="e">
        <f t="shared" si="88"/>
        <v>#N/A</v>
      </c>
      <c r="EO20" s="101" t="e">
        <f t="shared" si="89"/>
        <v>#N/A</v>
      </c>
      <c r="EP20" s="101" t="e">
        <f t="shared" si="115"/>
        <v>#N/A</v>
      </c>
      <c r="EQ20" s="101" t="e">
        <f t="shared" si="115"/>
        <v>#N/A</v>
      </c>
    </row>
    <row r="21" spans="1:147">
      <c r="A21" s="174">
        <v>12</v>
      </c>
      <c r="B21" s="186"/>
      <c r="C21" s="184"/>
      <c r="D21" s="184"/>
      <c r="E21" s="207" t="e">
        <f>IF(D21="Cyprus",VLOOKUP(C21,CODES!$C$5:$D$82,2,FALSE),(VLOOKUP(D21,CODES!$C$5:$D$82,2,FALSE)))</f>
        <v>#N/A</v>
      </c>
      <c r="F21" s="186"/>
      <c r="G21" s="190">
        <f t="shared" si="90"/>
        <v>0</v>
      </c>
      <c r="H21" s="190">
        <f t="shared" si="0"/>
        <v>0</v>
      </c>
      <c r="I21" s="191">
        <f t="shared" si="91"/>
        <v>0</v>
      </c>
      <c r="J21" s="191">
        <f t="shared" si="1"/>
        <v>0</v>
      </c>
      <c r="K21" s="192">
        <f t="shared" si="92"/>
        <v>0</v>
      </c>
      <c r="L21" s="192">
        <f t="shared" si="2"/>
        <v>0</v>
      </c>
      <c r="M21" s="192">
        <f t="shared" si="93"/>
        <v>0</v>
      </c>
      <c r="N21" s="193" t="e">
        <f t="shared" si="3"/>
        <v>#DIV/0!</v>
      </c>
      <c r="O21" s="193" t="e">
        <f t="shared" si="4"/>
        <v>#DIV/0!</v>
      </c>
      <c r="P21" s="186"/>
      <c r="Q21" s="186"/>
      <c r="R21" s="186"/>
      <c r="S21" s="188"/>
      <c r="T21" s="200" t="e">
        <f>VLOOKUP(S21,CODES!$C$87:$D$92,2,FALSE)</f>
        <v>#N/A</v>
      </c>
      <c r="U21" s="194">
        <f t="shared" si="94"/>
        <v>0</v>
      </c>
      <c r="V21" s="201">
        <f t="shared" si="5"/>
        <v>0</v>
      </c>
      <c r="W21" s="202">
        <f t="shared" si="6"/>
        <v>0</v>
      </c>
      <c r="X21" s="203">
        <f t="shared" si="95"/>
        <v>0</v>
      </c>
      <c r="Y21" s="30">
        <f t="shared" si="7"/>
        <v>0</v>
      </c>
      <c r="Z21" s="30">
        <f t="shared" si="8"/>
        <v>0</v>
      </c>
      <c r="AA21" s="30">
        <f t="shared" si="9"/>
        <v>0</v>
      </c>
      <c r="AB21" s="178" t="e">
        <f t="shared" si="10"/>
        <v>#N/A</v>
      </c>
      <c r="AC21" s="60" t="e">
        <f t="shared" si="11"/>
        <v>#N/A</v>
      </c>
      <c r="AD21" s="60" t="e">
        <f t="shared" si="12"/>
        <v>#N/A</v>
      </c>
      <c r="AE21" s="60" t="e">
        <f t="shared" si="13"/>
        <v>#N/A</v>
      </c>
      <c r="AF21" s="60" t="e">
        <f t="shared" si="96"/>
        <v>#N/A</v>
      </c>
      <c r="AG21" s="60" t="e">
        <f t="shared" si="96"/>
        <v>#N/A</v>
      </c>
      <c r="AH21" s="60" t="e">
        <f t="shared" si="14"/>
        <v>#N/A</v>
      </c>
      <c r="AI21" s="60" t="e">
        <f t="shared" si="15"/>
        <v>#N/A</v>
      </c>
      <c r="AJ21" s="60" t="e">
        <f t="shared" si="16"/>
        <v>#N/A</v>
      </c>
      <c r="AK21" s="60" t="e">
        <f t="shared" si="17"/>
        <v>#N/A</v>
      </c>
      <c r="AL21" s="60" t="e">
        <f t="shared" si="97"/>
        <v>#N/A</v>
      </c>
      <c r="AM21" s="60" t="e">
        <f t="shared" si="97"/>
        <v>#N/A</v>
      </c>
      <c r="AN21" s="63" t="e">
        <f t="shared" si="18"/>
        <v>#N/A</v>
      </c>
      <c r="AO21" s="63" t="e">
        <f t="shared" si="19"/>
        <v>#N/A</v>
      </c>
      <c r="AP21" s="63" t="e">
        <f t="shared" si="20"/>
        <v>#N/A</v>
      </c>
      <c r="AQ21" s="63" t="e">
        <f t="shared" si="21"/>
        <v>#N/A</v>
      </c>
      <c r="AR21" s="63" t="e">
        <f t="shared" si="98"/>
        <v>#N/A</v>
      </c>
      <c r="AS21" s="63" t="e">
        <f t="shared" si="98"/>
        <v>#N/A</v>
      </c>
      <c r="AT21" s="63" t="e">
        <f t="shared" si="22"/>
        <v>#N/A</v>
      </c>
      <c r="AU21" s="63" t="e">
        <f t="shared" si="23"/>
        <v>#N/A</v>
      </c>
      <c r="AV21" s="63" t="e">
        <f t="shared" si="24"/>
        <v>#N/A</v>
      </c>
      <c r="AW21" s="63" t="e">
        <f t="shared" si="25"/>
        <v>#N/A</v>
      </c>
      <c r="AX21" s="63" t="e">
        <f t="shared" si="99"/>
        <v>#N/A</v>
      </c>
      <c r="AY21" s="63" t="e">
        <f t="shared" si="99"/>
        <v>#N/A</v>
      </c>
      <c r="AZ21" s="70" t="e">
        <f t="shared" si="26"/>
        <v>#N/A</v>
      </c>
      <c r="BA21" s="70" t="e">
        <f t="shared" si="27"/>
        <v>#N/A</v>
      </c>
      <c r="BB21" s="70" t="e">
        <f t="shared" si="28"/>
        <v>#N/A</v>
      </c>
      <c r="BC21" s="70" t="e">
        <f t="shared" si="29"/>
        <v>#N/A</v>
      </c>
      <c r="BD21" s="70" t="e">
        <f t="shared" si="100"/>
        <v>#N/A</v>
      </c>
      <c r="BE21" s="70" t="e">
        <f t="shared" si="100"/>
        <v>#N/A</v>
      </c>
      <c r="BF21" s="70" t="e">
        <f t="shared" si="30"/>
        <v>#N/A</v>
      </c>
      <c r="BG21" s="70" t="e">
        <f t="shared" si="31"/>
        <v>#N/A</v>
      </c>
      <c r="BH21" s="70" t="e">
        <f t="shared" si="32"/>
        <v>#N/A</v>
      </c>
      <c r="BI21" s="70" t="e">
        <f t="shared" si="33"/>
        <v>#N/A</v>
      </c>
      <c r="BJ21" s="70" t="e">
        <f t="shared" si="101"/>
        <v>#N/A</v>
      </c>
      <c r="BK21" s="70" t="e">
        <f t="shared" si="101"/>
        <v>#N/A</v>
      </c>
      <c r="BL21" s="73" t="e">
        <f t="shared" si="34"/>
        <v>#N/A</v>
      </c>
      <c r="BM21" s="73" t="e">
        <f t="shared" si="35"/>
        <v>#N/A</v>
      </c>
      <c r="BN21" s="73" t="e">
        <f t="shared" si="36"/>
        <v>#N/A</v>
      </c>
      <c r="BO21" s="73" t="e">
        <f t="shared" si="37"/>
        <v>#N/A</v>
      </c>
      <c r="BP21" s="73" t="e">
        <f t="shared" si="102"/>
        <v>#N/A</v>
      </c>
      <c r="BQ21" s="73" t="e">
        <f t="shared" si="102"/>
        <v>#N/A</v>
      </c>
      <c r="BR21" s="73" t="e">
        <f t="shared" si="38"/>
        <v>#N/A</v>
      </c>
      <c r="BS21" s="73" t="e">
        <f t="shared" si="39"/>
        <v>#N/A</v>
      </c>
      <c r="BT21" s="73" t="e">
        <f t="shared" si="40"/>
        <v>#N/A</v>
      </c>
      <c r="BU21" s="73" t="e">
        <f t="shared" si="41"/>
        <v>#N/A</v>
      </c>
      <c r="BV21" s="73" t="e">
        <f t="shared" si="103"/>
        <v>#N/A</v>
      </c>
      <c r="BW21" s="73" t="e">
        <f t="shared" si="103"/>
        <v>#N/A</v>
      </c>
      <c r="BX21" s="66" t="e">
        <f t="shared" si="42"/>
        <v>#N/A</v>
      </c>
      <c r="BY21" s="66" t="e">
        <f t="shared" si="43"/>
        <v>#N/A</v>
      </c>
      <c r="BZ21" s="66" t="e">
        <f t="shared" si="44"/>
        <v>#N/A</v>
      </c>
      <c r="CA21" s="66" t="e">
        <f t="shared" si="45"/>
        <v>#N/A</v>
      </c>
      <c r="CB21" s="66" t="e">
        <f t="shared" si="104"/>
        <v>#N/A</v>
      </c>
      <c r="CC21" s="66" t="e">
        <f t="shared" si="104"/>
        <v>#N/A</v>
      </c>
      <c r="CD21" s="66" t="e">
        <f t="shared" si="46"/>
        <v>#N/A</v>
      </c>
      <c r="CE21" s="66" t="e">
        <f t="shared" si="47"/>
        <v>#N/A</v>
      </c>
      <c r="CF21" s="66" t="e">
        <f t="shared" si="48"/>
        <v>#N/A</v>
      </c>
      <c r="CG21" s="66" t="e">
        <f t="shared" si="49"/>
        <v>#N/A</v>
      </c>
      <c r="CH21" s="66" t="e">
        <f t="shared" si="105"/>
        <v>#N/A</v>
      </c>
      <c r="CI21" s="66" t="e">
        <f t="shared" si="105"/>
        <v>#N/A</v>
      </c>
      <c r="CJ21" s="77" t="e">
        <f t="shared" si="50"/>
        <v>#N/A</v>
      </c>
      <c r="CK21" s="77" t="e">
        <f t="shared" si="51"/>
        <v>#N/A</v>
      </c>
      <c r="CL21" s="77" t="e">
        <f t="shared" si="52"/>
        <v>#N/A</v>
      </c>
      <c r="CM21" s="77" t="e">
        <f t="shared" si="53"/>
        <v>#N/A</v>
      </c>
      <c r="CN21" s="77" t="e">
        <f t="shared" si="106"/>
        <v>#N/A</v>
      </c>
      <c r="CO21" s="77" t="e">
        <f t="shared" si="106"/>
        <v>#N/A</v>
      </c>
      <c r="CP21" s="77" t="e">
        <f t="shared" si="54"/>
        <v>#N/A</v>
      </c>
      <c r="CQ21" s="77" t="e">
        <f t="shared" si="55"/>
        <v>#N/A</v>
      </c>
      <c r="CR21" s="77" t="e">
        <f t="shared" si="56"/>
        <v>#N/A</v>
      </c>
      <c r="CS21" s="77" t="e">
        <f t="shared" si="57"/>
        <v>#N/A</v>
      </c>
      <c r="CT21" s="77" t="e">
        <f t="shared" si="107"/>
        <v>#N/A</v>
      </c>
      <c r="CU21" s="77" t="e">
        <f t="shared" si="107"/>
        <v>#N/A</v>
      </c>
      <c r="CV21" s="84" t="e">
        <f t="shared" si="58"/>
        <v>#N/A</v>
      </c>
      <c r="CW21" s="84" t="e">
        <f t="shared" si="59"/>
        <v>#N/A</v>
      </c>
      <c r="CX21" s="84" t="e">
        <f t="shared" si="60"/>
        <v>#N/A</v>
      </c>
      <c r="CY21" s="84" t="e">
        <f t="shared" si="61"/>
        <v>#N/A</v>
      </c>
      <c r="CZ21" s="84" t="e">
        <f t="shared" si="108"/>
        <v>#N/A</v>
      </c>
      <c r="DA21" s="84" t="e">
        <f t="shared" si="108"/>
        <v>#N/A</v>
      </c>
      <c r="DB21" s="84" t="e">
        <f t="shared" si="62"/>
        <v>#N/A</v>
      </c>
      <c r="DC21" s="84" t="e">
        <f t="shared" si="63"/>
        <v>#N/A</v>
      </c>
      <c r="DD21" s="84" t="e">
        <f t="shared" si="64"/>
        <v>#N/A</v>
      </c>
      <c r="DE21" s="84" t="e">
        <f t="shared" si="65"/>
        <v>#N/A</v>
      </c>
      <c r="DF21" s="84" t="e">
        <f t="shared" si="109"/>
        <v>#N/A</v>
      </c>
      <c r="DG21" s="84" t="e">
        <f t="shared" si="109"/>
        <v>#N/A</v>
      </c>
      <c r="DH21" s="38" t="e">
        <f t="shared" si="66"/>
        <v>#N/A</v>
      </c>
      <c r="DI21" s="38" t="e">
        <f t="shared" si="67"/>
        <v>#N/A</v>
      </c>
      <c r="DJ21" s="38" t="e">
        <f t="shared" si="68"/>
        <v>#N/A</v>
      </c>
      <c r="DK21" s="38" t="e">
        <f t="shared" si="69"/>
        <v>#N/A</v>
      </c>
      <c r="DL21" s="38" t="e">
        <f t="shared" si="110"/>
        <v>#N/A</v>
      </c>
      <c r="DM21" s="38" t="e">
        <f t="shared" si="110"/>
        <v>#N/A</v>
      </c>
      <c r="DN21" s="38" t="e">
        <f t="shared" si="70"/>
        <v>#N/A</v>
      </c>
      <c r="DO21" s="38" t="e">
        <f t="shared" si="71"/>
        <v>#N/A</v>
      </c>
      <c r="DP21" s="38" t="e">
        <f t="shared" si="72"/>
        <v>#N/A</v>
      </c>
      <c r="DQ21" s="38" t="e">
        <f t="shared" si="73"/>
        <v>#N/A</v>
      </c>
      <c r="DR21" s="38" t="e">
        <f t="shared" si="111"/>
        <v>#N/A</v>
      </c>
      <c r="DS21" s="38" t="e">
        <f t="shared" si="111"/>
        <v>#N/A</v>
      </c>
      <c r="DT21" s="96" t="e">
        <f t="shared" si="74"/>
        <v>#N/A</v>
      </c>
      <c r="DU21" s="96" t="e">
        <f t="shared" si="75"/>
        <v>#N/A</v>
      </c>
      <c r="DV21" s="96" t="e">
        <f t="shared" si="76"/>
        <v>#N/A</v>
      </c>
      <c r="DW21" s="96" t="e">
        <f t="shared" si="77"/>
        <v>#N/A</v>
      </c>
      <c r="DX21" s="96" t="e">
        <f t="shared" si="112"/>
        <v>#N/A</v>
      </c>
      <c r="DY21" s="96" t="e">
        <f t="shared" si="112"/>
        <v>#N/A</v>
      </c>
      <c r="DZ21" s="96" t="e">
        <f t="shared" si="78"/>
        <v>#N/A</v>
      </c>
      <c r="EA21" s="96" t="e">
        <f t="shared" si="79"/>
        <v>#N/A</v>
      </c>
      <c r="EB21" s="96" t="e">
        <f t="shared" si="80"/>
        <v>#N/A</v>
      </c>
      <c r="EC21" s="96" t="e">
        <f t="shared" si="81"/>
        <v>#N/A</v>
      </c>
      <c r="ED21" s="96" t="e">
        <f t="shared" si="113"/>
        <v>#N/A</v>
      </c>
      <c r="EE21" s="96" t="e">
        <f t="shared" si="113"/>
        <v>#N/A</v>
      </c>
      <c r="EF21" s="101" t="e">
        <f t="shared" si="82"/>
        <v>#N/A</v>
      </c>
      <c r="EG21" s="101" t="e">
        <f t="shared" si="83"/>
        <v>#N/A</v>
      </c>
      <c r="EH21" s="101" t="e">
        <f t="shared" si="84"/>
        <v>#N/A</v>
      </c>
      <c r="EI21" s="101" t="e">
        <f t="shared" si="85"/>
        <v>#N/A</v>
      </c>
      <c r="EJ21" s="101" t="e">
        <f t="shared" si="114"/>
        <v>#N/A</v>
      </c>
      <c r="EK21" s="101" t="e">
        <f t="shared" si="114"/>
        <v>#N/A</v>
      </c>
      <c r="EL21" s="101" t="e">
        <f t="shared" si="86"/>
        <v>#N/A</v>
      </c>
      <c r="EM21" s="101" t="e">
        <f t="shared" si="87"/>
        <v>#N/A</v>
      </c>
      <c r="EN21" s="101" t="e">
        <f t="shared" si="88"/>
        <v>#N/A</v>
      </c>
      <c r="EO21" s="101" t="e">
        <f t="shared" si="89"/>
        <v>#N/A</v>
      </c>
      <c r="EP21" s="101" t="e">
        <f t="shared" si="115"/>
        <v>#N/A</v>
      </c>
      <c r="EQ21" s="101" t="e">
        <f t="shared" si="115"/>
        <v>#N/A</v>
      </c>
    </row>
    <row r="22" spans="1:147">
      <c r="A22" s="174">
        <v>13</v>
      </c>
      <c r="B22" s="186"/>
      <c r="C22" s="184"/>
      <c r="D22" s="184"/>
      <c r="E22" s="207" t="e">
        <f>IF(D22="Cyprus",VLOOKUP(C22,CODES!$C$5:$D$82,2,FALSE),(VLOOKUP(D22,CODES!$C$5:$D$82,2,FALSE)))</f>
        <v>#N/A</v>
      </c>
      <c r="F22" s="186"/>
      <c r="G22" s="190">
        <f t="shared" si="90"/>
        <v>0</v>
      </c>
      <c r="H22" s="190">
        <f t="shared" si="0"/>
        <v>0</v>
      </c>
      <c r="I22" s="191">
        <f t="shared" si="91"/>
        <v>0</v>
      </c>
      <c r="J22" s="191">
        <f t="shared" si="1"/>
        <v>0</v>
      </c>
      <c r="K22" s="192">
        <f t="shared" si="92"/>
        <v>0</v>
      </c>
      <c r="L22" s="192">
        <f t="shared" si="2"/>
        <v>0</v>
      </c>
      <c r="M22" s="192">
        <f t="shared" si="93"/>
        <v>0</v>
      </c>
      <c r="N22" s="193" t="e">
        <f t="shared" si="3"/>
        <v>#DIV/0!</v>
      </c>
      <c r="O22" s="193" t="e">
        <f t="shared" si="4"/>
        <v>#DIV/0!</v>
      </c>
      <c r="P22" s="186"/>
      <c r="Q22" s="186"/>
      <c r="R22" s="186"/>
      <c r="S22" s="188"/>
      <c r="T22" s="200" t="e">
        <f>VLOOKUP(S22,CODES!$C$87:$D$92,2,FALSE)</f>
        <v>#N/A</v>
      </c>
      <c r="U22" s="194">
        <f t="shared" si="94"/>
        <v>0</v>
      </c>
      <c r="V22" s="201">
        <f t="shared" si="5"/>
        <v>0</v>
      </c>
      <c r="W22" s="202">
        <f t="shared" si="6"/>
        <v>0</v>
      </c>
      <c r="X22" s="203">
        <f t="shared" si="95"/>
        <v>0</v>
      </c>
      <c r="Y22" s="30">
        <f t="shared" si="7"/>
        <v>0</v>
      </c>
      <c r="Z22" s="30">
        <f t="shared" si="8"/>
        <v>0</v>
      </c>
      <c r="AA22" s="30">
        <f t="shared" si="9"/>
        <v>0</v>
      </c>
      <c r="AB22" s="178" t="e">
        <f t="shared" si="10"/>
        <v>#N/A</v>
      </c>
      <c r="AC22" s="60" t="e">
        <f t="shared" si="11"/>
        <v>#N/A</v>
      </c>
      <c r="AD22" s="60" t="e">
        <f t="shared" si="12"/>
        <v>#N/A</v>
      </c>
      <c r="AE22" s="60" t="e">
        <f t="shared" si="13"/>
        <v>#N/A</v>
      </c>
      <c r="AF22" s="60" t="e">
        <f t="shared" si="96"/>
        <v>#N/A</v>
      </c>
      <c r="AG22" s="60" t="e">
        <f t="shared" si="96"/>
        <v>#N/A</v>
      </c>
      <c r="AH22" s="60" t="e">
        <f t="shared" si="14"/>
        <v>#N/A</v>
      </c>
      <c r="AI22" s="60" t="e">
        <f t="shared" si="15"/>
        <v>#N/A</v>
      </c>
      <c r="AJ22" s="60" t="e">
        <f t="shared" si="16"/>
        <v>#N/A</v>
      </c>
      <c r="AK22" s="60" t="e">
        <f t="shared" si="17"/>
        <v>#N/A</v>
      </c>
      <c r="AL22" s="60" t="e">
        <f t="shared" si="97"/>
        <v>#N/A</v>
      </c>
      <c r="AM22" s="60" t="e">
        <f t="shared" si="97"/>
        <v>#N/A</v>
      </c>
      <c r="AN22" s="63" t="e">
        <f t="shared" si="18"/>
        <v>#N/A</v>
      </c>
      <c r="AO22" s="63" t="e">
        <f t="shared" si="19"/>
        <v>#N/A</v>
      </c>
      <c r="AP22" s="63" t="e">
        <f t="shared" si="20"/>
        <v>#N/A</v>
      </c>
      <c r="AQ22" s="63" t="e">
        <f t="shared" si="21"/>
        <v>#N/A</v>
      </c>
      <c r="AR22" s="63" t="e">
        <f t="shared" si="98"/>
        <v>#N/A</v>
      </c>
      <c r="AS22" s="63" t="e">
        <f t="shared" si="98"/>
        <v>#N/A</v>
      </c>
      <c r="AT22" s="63" t="e">
        <f t="shared" si="22"/>
        <v>#N/A</v>
      </c>
      <c r="AU22" s="63" t="e">
        <f t="shared" si="23"/>
        <v>#N/A</v>
      </c>
      <c r="AV22" s="63" t="e">
        <f t="shared" si="24"/>
        <v>#N/A</v>
      </c>
      <c r="AW22" s="63" t="e">
        <f t="shared" si="25"/>
        <v>#N/A</v>
      </c>
      <c r="AX22" s="63" t="e">
        <f t="shared" si="99"/>
        <v>#N/A</v>
      </c>
      <c r="AY22" s="63" t="e">
        <f t="shared" si="99"/>
        <v>#N/A</v>
      </c>
      <c r="AZ22" s="70" t="e">
        <f t="shared" si="26"/>
        <v>#N/A</v>
      </c>
      <c r="BA22" s="70" t="e">
        <f t="shared" si="27"/>
        <v>#N/A</v>
      </c>
      <c r="BB22" s="70" t="e">
        <f t="shared" si="28"/>
        <v>#N/A</v>
      </c>
      <c r="BC22" s="70" t="e">
        <f t="shared" si="29"/>
        <v>#N/A</v>
      </c>
      <c r="BD22" s="70" t="e">
        <f t="shared" si="100"/>
        <v>#N/A</v>
      </c>
      <c r="BE22" s="70" t="e">
        <f t="shared" si="100"/>
        <v>#N/A</v>
      </c>
      <c r="BF22" s="70" t="e">
        <f t="shared" si="30"/>
        <v>#N/A</v>
      </c>
      <c r="BG22" s="70" t="e">
        <f t="shared" si="31"/>
        <v>#N/A</v>
      </c>
      <c r="BH22" s="70" t="e">
        <f t="shared" si="32"/>
        <v>#N/A</v>
      </c>
      <c r="BI22" s="70" t="e">
        <f t="shared" si="33"/>
        <v>#N/A</v>
      </c>
      <c r="BJ22" s="70" t="e">
        <f t="shared" si="101"/>
        <v>#N/A</v>
      </c>
      <c r="BK22" s="70" t="e">
        <f t="shared" si="101"/>
        <v>#N/A</v>
      </c>
      <c r="BL22" s="73" t="e">
        <f t="shared" si="34"/>
        <v>#N/A</v>
      </c>
      <c r="BM22" s="73" t="e">
        <f t="shared" si="35"/>
        <v>#N/A</v>
      </c>
      <c r="BN22" s="73" t="e">
        <f t="shared" si="36"/>
        <v>#N/A</v>
      </c>
      <c r="BO22" s="73" t="e">
        <f t="shared" si="37"/>
        <v>#N/A</v>
      </c>
      <c r="BP22" s="73" t="e">
        <f t="shared" si="102"/>
        <v>#N/A</v>
      </c>
      <c r="BQ22" s="73" t="e">
        <f t="shared" si="102"/>
        <v>#N/A</v>
      </c>
      <c r="BR22" s="73" t="e">
        <f t="shared" si="38"/>
        <v>#N/A</v>
      </c>
      <c r="BS22" s="73" t="e">
        <f t="shared" si="39"/>
        <v>#N/A</v>
      </c>
      <c r="BT22" s="73" t="e">
        <f t="shared" si="40"/>
        <v>#N/A</v>
      </c>
      <c r="BU22" s="73" t="e">
        <f t="shared" si="41"/>
        <v>#N/A</v>
      </c>
      <c r="BV22" s="73" t="e">
        <f t="shared" si="103"/>
        <v>#N/A</v>
      </c>
      <c r="BW22" s="73" t="e">
        <f t="shared" si="103"/>
        <v>#N/A</v>
      </c>
      <c r="BX22" s="66" t="e">
        <f t="shared" si="42"/>
        <v>#N/A</v>
      </c>
      <c r="BY22" s="66" t="e">
        <f t="shared" si="43"/>
        <v>#N/A</v>
      </c>
      <c r="BZ22" s="66" t="e">
        <f t="shared" si="44"/>
        <v>#N/A</v>
      </c>
      <c r="CA22" s="66" t="e">
        <f t="shared" si="45"/>
        <v>#N/A</v>
      </c>
      <c r="CB22" s="66" t="e">
        <f t="shared" si="104"/>
        <v>#N/A</v>
      </c>
      <c r="CC22" s="66" t="e">
        <f t="shared" si="104"/>
        <v>#N/A</v>
      </c>
      <c r="CD22" s="66" t="e">
        <f t="shared" si="46"/>
        <v>#N/A</v>
      </c>
      <c r="CE22" s="66" t="e">
        <f t="shared" si="47"/>
        <v>#N/A</v>
      </c>
      <c r="CF22" s="66" t="e">
        <f t="shared" si="48"/>
        <v>#N/A</v>
      </c>
      <c r="CG22" s="66" t="e">
        <f t="shared" si="49"/>
        <v>#N/A</v>
      </c>
      <c r="CH22" s="66" t="e">
        <f t="shared" si="105"/>
        <v>#N/A</v>
      </c>
      <c r="CI22" s="66" t="e">
        <f t="shared" si="105"/>
        <v>#N/A</v>
      </c>
      <c r="CJ22" s="77" t="e">
        <f t="shared" si="50"/>
        <v>#N/A</v>
      </c>
      <c r="CK22" s="77" t="e">
        <f t="shared" si="51"/>
        <v>#N/A</v>
      </c>
      <c r="CL22" s="77" t="e">
        <f t="shared" si="52"/>
        <v>#N/A</v>
      </c>
      <c r="CM22" s="77" t="e">
        <f t="shared" si="53"/>
        <v>#N/A</v>
      </c>
      <c r="CN22" s="77" t="e">
        <f t="shared" si="106"/>
        <v>#N/A</v>
      </c>
      <c r="CO22" s="77" t="e">
        <f t="shared" si="106"/>
        <v>#N/A</v>
      </c>
      <c r="CP22" s="77" t="e">
        <f t="shared" si="54"/>
        <v>#N/A</v>
      </c>
      <c r="CQ22" s="77" t="e">
        <f t="shared" si="55"/>
        <v>#N/A</v>
      </c>
      <c r="CR22" s="77" t="e">
        <f t="shared" si="56"/>
        <v>#N/A</v>
      </c>
      <c r="CS22" s="77" t="e">
        <f t="shared" si="57"/>
        <v>#N/A</v>
      </c>
      <c r="CT22" s="77" t="e">
        <f t="shared" si="107"/>
        <v>#N/A</v>
      </c>
      <c r="CU22" s="77" t="e">
        <f t="shared" si="107"/>
        <v>#N/A</v>
      </c>
      <c r="CV22" s="84" t="e">
        <f t="shared" si="58"/>
        <v>#N/A</v>
      </c>
      <c r="CW22" s="84" t="e">
        <f t="shared" si="59"/>
        <v>#N/A</v>
      </c>
      <c r="CX22" s="84" t="e">
        <f t="shared" si="60"/>
        <v>#N/A</v>
      </c>
      <c r="CY22" s="84" t="e">
        <f t="shared" si="61"/>
        <v>#N/A</v>
      </c>
      <c r="CZ22" s="84" t="e">
        <f t="shared" si="108"/>
        <v>#N/A</v>
      </c>
      <c r="DA22" s="84" t="e">
        <f t="shared" si="108"/>
        <v>#N/A</v>
      </c>
      <c r="DB22" s="84" t="e">
        <f t="shared" si="62"/>
        <v>#N/A</v>
      </c>
      <c r="DC22" s="84" t="e">
        <f t="shared" si="63"/>
        <v>#N/A</v>
      </c>
      <c r="DD22" s="84" t="e">
        <f t="shared" si="64"/>
        <v>#N/A</v>
      </c>
      <c r="DE22" s="84" t="e">
        <f t="shared" si="65"/>
        <v>#N/A</v>
      </c>
      <c r="DF22" s="84" t="e">
        <f t="shared" si="109"/>
        <v>#N/A</v>
      </c>
      <c r="DG22" s="84" t="e">
        <f t="shared" si="109"/>
        <v>#N/A</v>
      </c>
      <c r="DH22" s="38" t="e">
        <f t="shared" si="66"/>
        <v>#N/A</v>
      </c>
      <c r="DI22" s="38" t="e">
        <f t="shared" si="67"/>
        <v>#N/A</v>
      </c>
      <c r="DJ22" s="38" t="e">
        <f t="shared" si="68"/>
        <v>#N/A</v>
      </c>
      <c r="DK22" s="38" t="e">
        <f t="shared" si="69"/>
        <v>#N/A</v>
      </c>
      <c r="DL22" s="38" t="e">
        <f t="shared" si="110"/>
        <v>#N/A</v>
      </c>
      <c r="DM22" s="38" t="e">
        <f t="shared" si="110"/>
        <v>#N/A</v>
      </c>
      <c r="DN22" s="38" t="e">
        <f t="shared" si="70"/>
        <v>#N/A</v>
      </c>
      <c r="DO22" s="38" t="e">
        <f t="shared" si="71"/>
        <v>#N/A</v>
      </c>
      <c r="DP22" s="38" t="e">
        <f t="shared" si="72"/>
        <v>#N/A</v>
      </c>
      <c r="DQ22" s="38" t="e">
        <f t="shared" si="73"/>
        <v>#N/A</v>
      </c>
      <c r="DR22" s="38" t="e">
        <f t="shared" si="111"/>
        <v>#N/A</v>
      </c>
      <c r="DS22" s="38" t="e">
        <f t="shared" si="111"/>
        <v>#N/A</v>
      </c>
      <c r="DT22" s="96" t="e">
        <f t="shared" si="74"/>
        <v>#N/A</v>
      </c>
      <c r="DU22" s="96" t="e">
        <f t="shared" si="75"/>
        <v>#N/A</v>
      </c>
      <c r="DV22" s="96" t="e">
        <f t="shared" si="76"/>
        <v>#N/A</v>
      </c>
      <c r="DW22" s="96" t="e">
        <f t="shared" si="77"/>
        <v>#N/A</v>
      </c>
      <c r="DX22" s="96" t="e">
        <f t="shared" si="112"/>
        <v>#N/A</v>
      </c>
      <c r="DY22" s="96" t="e">
        <f t="shared" si="112"/>
        <v>#N/A</v>
      </c>
      <c r="DZ22" s="96" t="e">
        <f t="shared" si="78"/>
        <v>#N/A</v>
      </c>
      <c r="EA22" s="96" t="e">
        <f t="shared" si="79"/>
        <v>#N/A</v>
      </c>
      <c r="EB22" s="96" t="e">
        <f t="shared" si="80"/>
        <v>#N/A</v>
      </c>
      <c r="EC22" s="96" t="e">
        <f t="shared" si="81"/>
        <v>#N/A</v>
      </c>
      <c r="ED22" s="96" t="e">
        <f t="shared" si="113"/>
        <v>#N/A</v>
      </c>
      <c r="EE22" s="96" t="e">
        <f t="shared" si="113"/>
        <v>#N/A</v>
      </c>
      <c r="EF22" s="101" t="e">
        <f t="shared" si="82"/>
        <v>#N/A</v>
      </c>
      <c r="EG22" s="101" t="e">
        <f t="shared" si="83"/>
        <v>#N/A</v>
      </c>
      <c r="EH22" s="101" t="e">
        <f t="shared" si="84"/>
        <v>#N/A</v>
      </c>
      <c r="EI22" s="101" t="e">
        <f t="shared" si="85"/>
        <v>#N/A</v>
      </c>
      <c r="EJ22" s="101" t="e">
        <f t="shared" si="114"/>
        <v>#N/A</v>
      </c>
      <c r="EK22" s="101" t="e">
        <f t="shared" si="114"/>
        <v>#N/A</v>
      </c>
      <c r="EL22" s="101" t="e">
        <f t="shared" si="86"/>
        <v>#N/A</v>
      </c>
      <c r="EM22" s="101" t="e">
        <f t="shared" si="87"/>
        <v>#N/A</v>
      </c>
      <c r="EN22" s="101" t="e">
        <f t="shared" si="88"/>
        <v>#N/A</v>
      </c>
      <c r="EO22" s="101" t="e">
        <f t="shared" si="89"/>
        <v>#N/A</v>
      </c>
      <c r="EP22" s="101" t="e">
        <f t="shared" si="115"/>
        <v>#N/A</v>
      </c>
      <c r="EQ22" s="101" t="e">
        <f t="shared" si="115"/>
        <v>#N/A</v>
      </c>
    </row>
    <row r="23" spans="1:147">
      <c r="A23" s="174">
        <v>14</v>
      </c>
      <c r="B23" s="186"/>
      <c r="C23" s="184"/>
      <c r="D23" s="184"/>
      <c r="E23" s="207" t="e">
        <f>IF(D23="Cyprus",VLOOKUP(C23,CODES!$C$5:$D$82,2,FALSE),(VLOOKUP(D23,CODES!$C$5:$D$82,2,FALSE)))</f>
        <v>#N/A</v>
      </c>
      <c r="F23" s="186"/>
      <c r="G23" s="190">
        <f t="shared" si="90"/>
        <v>0</v>
      </c>
      <c r="H23" s="190">
        <f t="shared" si="0"/>
        <v>0</v>
      </c>
      <c r="I23" s="191">
        <f t="shared" si="91"/>
        <v>0</v>
      </c>
      <c r="J23" s="191">
        <f t="shared" si="1"/>
        <v>0</v>
      </c>
      <c r="K23" s="192">
        <f t="shared" si="92"/>
        <v>0</v>
      </c>
      <c r="L23" s="192">
        <f t="shared" si="2"/>
        <v>0</v>
      </c>
      <c r="M23" s="192">
        <f t="shared" si="93"/>
        <v>0</v>
      </c>
      <c r="N23" s="193" t="e">
        <f t="shared" si="3"/>
        <v>#DIV/0!</v>
      </c>
      <c r="O23" s="193" t="e">
        <f t="shared" si="4"/>
        <v>#DIV/0!</v>
      </c>
      <c r="P23" s="186"/>
      <c r="Q23" s="186"/>
      <c r="R23" s="186"/>
      <c r="S23" s="188"/>
      <c r="T23" s="200" t="e">
        <f>VLOOKUP(S23,CODES!$C$87:$D$92,2,FALSE)</f>
        <v>#N/A</v>
      </c>
      <c r="U23" s="194">
        <f t="shared" si="94"/>
        <v>0</v>
      </c>
      <c r="V23" s="201">
        <f t="shared" si="5"/>
        <v>0</v>
      </c>
      <c r="W23" s="202">
        <f t="shared" si="6"/>
        <v>0</v>
      </c>
      <c r="X23" s="203">
        <f t="shared" si="95"/>
        <v>0</v>
      </c>
      <c r="Y23" s="30">
        <f t="shared" si="7"/>
        <v>0</v>
      </c>
      <c r="Z23" s="30">
        <f t="shared" si="8"/>
        <v>0</v>
      </c>
      <c r="AA23" s="30">
        <f t="shared" si="9"/>
        <v>0</v>
      </c>
      <c r="AB23" s="178" t="e">
        <f t="shared" si="10"/>
        <v>#N/A</v>
      </c>
      <c r="AC23" s="60" t="e">
        <f t="shared" si="11"/>
        <v>#N/A</v>
      </c>
      <c r="AD23" s="60" t="e">
        <f t="shared" si="12"/>
        <v>#N/A</v>
      </c>
      <c r="AE23" s="60" t="e">
        <f t="shared" si="13"/>
        <v>#N/A</v>
      </c>
      <c r="AF23" s="60" t="e">
        <f t="shared" si="96"/>
        <v>#N/A</v>
      </c>
      <c r="AG23" s="60" t="e">
        <f t="shared" si="96"/>
        <v>#N/A</v>
      </c>
      <c r="AH23" s="60" t="e">
        <f t="shared" si="14"/>
        <v>#N/A</v>
      </c>
      <c r="AI23" s="60" t="e">
        <f t="shared" si="15"/>
        <v>#N/A</v>
      </c>
      <c r="AJ23" s="60" t="e">
        <f t="shared" si="16"/>
        <v>#N/A</v>
      </c>
      <c r="AK23" s="60" t="e">
        <f t="shared" si="17"/>
        <v>#N/A</v>
      </c>
      <c r="AL23" s="60" t="e">
        <f t="shared" si="97"/>
        <v>#N/A</v>
      </c>
      <c r="AM23" s="60" t="e">
        <f t="shared" si="97"/>
        <v>#N/A</v>
      </c>
      <c r="AN23" s="63" t="e">
        <f t="shared" si="18"/>
        <v>#N/A</v>
      </c>
      <c r="AO23" s="63" t="e">
        <f t="shared" si="19"/>
        <v>#N/A</v>
      </c>
      <c r="AP23" s="63" t="e">
        <f t="shared" si="20"/>
        <v>#N/A</v>
      </c>
      <c r="AQ23" s="63" t="e">
        <f t="shared" si="21"/>
        <v>#N/A</v>
      </c>
      <c r="AR23" s="63" t="e">
        <f t="shared" si="98"/>
        <v>#N/A</v>
      </c>
      <c r="AS23" s="63" t="e">
        <f t="shared" si="98"/>
        <v>#N/A</v>
      </c>
      <c r="AT23" s="63" t="e">
        <f t="shared" si="22"/>
        <v>#N/A</v>
      </c>
      <c r="AU23" s="63" t="e">
        <f t="shared" si="23"/>
        <v>#N/A</v>
      </c>
      <c r="AV23" s="63" t="e">
        <f t="shared" si="24"/>
        <v>#N/A</v>
      </c>
      <c r="AW23" s="63" t="e">
        <f t="shared" si="25"/>
        <v>#N/A</v>
      </c>
      <c r="AX23" s="63" t="e">
        <f t="shared" si="99"/>
        <v>#N/A</v>
      </c>
      <c r="AY23" s="63" t="e">
        <f t="shared" si="99"/>
        <v>#N/A</v>
      </c>
      <c r="AZ23" s="70" t="e">
        <f t="shared" si="26"/>
        <v>#N/A</v>
      </c>
      <c r="BA23" s="70" t="e">
        <f t="shared" si="27"/>
        <v>#N/A</v>
      </c>
      <c r="BB23" s="70" t="e">
        <f t="shared" si="28"/>
        <v>#N/A</v>
      </c>
      <c r="BC23" s="70" t="e">
        <f t="shared" si="29"/>
        <v>#N/A</v>
      </c>
      <c r="BD23" s="70" t="e">
        <f t="shared" si="100"/>
        <v>#N/A</v>
      </c>
      <c r="BE23" s="70" t="e">
        <f t="shared" si="100"/>
        <v>#N/A</v>
      </c>
      <c r="BF23" s="70" t="e">
        <f t="shared" si="30"/>
        <v>#N/A</v>
      </c>
      <c r="BG23" s="70" t="e">
        <f t="shared" si="31"/>
        <v>#N/A</v>
      </c>
      <c r="BH23" s="70" t="e">
        <f t="shared" si="32"/>
        <v>#N/A</v>
      </c>
      <c r="BI23" s="70" t="e">
        <f t="shared" si="33"/>
        <v>#N/A</v>
      </c>
      <c r="BJ23" s="70" t="e">
        <f t="shared" si="101"/>
        <v>#N/A</v>
      </c>
      <c r="BK23" s="70" t="e">
        <f t="shared" si="101"/>
        <v>#N/A</v>
      </c>
      <c r="BL23" s="73" t="e">
        <f t="shared" si="34"/>
        <v>#N/A</v>
      </c>
      <c r="BM23" s="73" t="e">
        <f t="shared" si="35"/>
        <v>#N/A</v>
      </c>
      <c r="BN23" s="73" t="e">
        <f t="shared" si="36"/>
        <v>#N/A</v>
      </c>
      <c r="BO23" s="73" t="e">
        <f t="shared" si="37"/>
        <v>#N/A</v>
      </c>
      <c r="BP23" s="73" t="e">
        <f t="shared" si="102"/>
        <v>#N/A</v>
      </c>
      <c r="BQ23" s="73" t="e">
        <f t="shared" si="102"/>
        <v>#N/A</v>
      </c>
      <c r="BR23" s="73" t="e">
        <f t="shared" si="38"/>
        <v>#N/A</v>
      </c>
      <c r="BS23" s="73" t="e">
        <f t="shared" si="39"/>
        <v>#N/A</v>
      </c>
      <c r="BT23" s="73" t="e">
        <f t="shared" si="40"/>
        <v>#N/A</v>
      </c>
      <c r="BU23" s="73" t="e">
        <f t="shared" si="41"/>
        <v>#N/A</v>
      </c>
      <c r="BV23" s="73" t="e">
        <f t="shared" si="103"/>
        <v>#N/A</v>
      </c>
      <c r="BW23" s="73" t="e">
        <f t="shared" si="103"/>
        <v>#N/A</v>
      </c>
      <c r="BX23" s="66" t="e">
        <f t="shared" si="42"/>
        <v>#N/A</v>
      </c>
      <c r="BY23" s="66" t="e">
        <f t="shared" si="43"/>
        <v>#N/A</v>
      </c>
      <c r="BZ23" s="66" t="e">
        <f t="shared" si="44"/>
        <v>#N/A</v>
      </c>
      <c r="CA23" s="66" t="e">
        <f t="shared" si="45"/>
        <v>#N/A</v>
      </c>
      <c r="CB23" s="66" t="e">
        <f t="shared" si="104"/>
        <v>#N/A</v>
      </c>
      <c r="CC23" s="66" t="e">
        <f t="shared" si="104"/>
        <v>#N/A</v>
      </c>
      <c r="CD23" s="66" t="e">
        <f t="shared" si="46"/>
        <v>#N/A</v>
      </c>
      <c r="CE23" s="66" t="e">
        <f t="shared" si="47"/>
        <v>#N/A</v>
      </c>
      <c r="CF23" s="66" t="e">
        <f t="shared" si="48"/>
        <v>#N/A</v>
      </c>
      <c r="CG23" s="66" t="e">
        <f t="shared" si="49"/>
        <v>#N/A</v>
      </c>
      <c r="CH23" s="66" t="e">
        <f t="shared" si="105"/>
        <v>#N/A</v>
      </c>
      <c r="CI23" s="66" t="e">
        <f t="shared" si="105"/>
        <v>#N/A</v>
      </c>
      <c r="CJ23" s="77" t="e">
        <f t="shared" si="50"/>
        <v>#N/A</v>
      </c>
      <c r="CK23" s="77" t="e">
        <f t="shared" si="51"/>
        <v>#N/A</v>
      </c>
      <c r="CL23" s="77" t="e">
        <f t="shared" si="52"/>
        <v>#N/A</v>
      </c>
      <c r="CM23" s="77" t="e">
        <f t="shared" si="53"/>
        <v>#N/A</v>
      </c>
      <c r="CN23" s="77" t="e">
        <f t="shared" si="106"/>
        <v>#N/A</v>
      </c>
      <c r="CO23" s="77" t="e">
        <f t="shared" si="106"/>
        <v>#N/A</v>
      </c>
      <c r="CP23" s="77" t="e">
        <f t="shared" si="54"/>
        <v>#N/A</v>
      </c>
      <c r="CQ23" s="77" t="e">
        <f t="shared" si="55"/>
        <v>#N/A</v>
      </c>
      <c r="CR23" s="77" t="e">
        <f t="shared" si="56"/>
        <v>#N/A</v>
      </c>
      <c r="CS23" s="77" t="e">
        <f t="shared" si="57"/>
        <v>#N/A</v>
      </c>
      <c r="CT23" s="77" t="e">
        <f t="shared" si="107"/>
        <v>#N/A</v>
      </c>
      <c r="CU23" s="77" t="e">
        <f t="shared" si="107"/>
        <v>#N/A</v>
      </c>
      <c r="CV23" s="84" t="e">
        <f t="shared" si="58"/>
        <v>#N/A</v>
      </c>
      <c r="CW23" s="84" t="e">
        <f t="shared" si="59"/>
        <v>#N/A</v>
      </c>
      <c r="CX23" s="84" t="e">
        <f t="shared" si="60"/>
        <v>#N/A</v>
      </c>
      <c r="CY23" s="84" t="e">
        <f t="shared" si="61"/>
        <v>#N/A</v>
      </c>
      <c r="CZ23" s="84" t="e">
        <f t="shared" si="108"/>
        <v>#N/A</v>
      </c>
      <c r="DA23" s="84" t="e">
        <f t="shared" si="108"/>
        <v>#N/A</v>
      </c>
      <c r="DB23" s="84" t="e">
        <f t="shared" si="62"/>
        <v>#N/A</v>
      </c>
      <c r="DC23" s="84" t="e">
        <f t="shared" si="63"/>
        <v>#N/A</v>
      </c>
      <c r="DD23" s="84" t="e">
        <f t="shared" si="64"/>
        <v>#N/A</v>
      </c>
      <c r="DE23" s="84" t="e">
        <f t="shared" si="65"/>
        <v>#N/A</v>
      </c>
      <c r="DF23" s="84" t="e">
        <f t="shared" si="109"/>
        <v>#N/A</v>
      </c>
      <c r="DG23" s="84" t="e">
        <f t="shared" si="109"/>
        <v>#N/A</v>
      </c>
      <c r="DH23" s="38" t="e">
        <f t="shared" si="66"/>
        <v>#N/A</v>
      </c>
      <c r="DI23" s="38" t="e">
        <f t="shared" si="67"/>
        <v>#N/A</v>
      </c>
      <c r="DJ23" s="38" t="e">
        <f t="shared" si="68"/>
        <v>#N/A</v>
      </c>
      <c r="DK23" s="38" t="e">
        <f t="shared" si="69"/>
        <v>#N/A</v>
      </c>
      <c r="DL23" s="38" t="e">
        <f t="shared" si="110"/>
        <v>#N/A</v>
      </c>
      <c r="DM23" s="38" t="e">
        <f t="shared" si="110"/>
        <v>#N/A</v>
      </c>
      <c r="DN23" s="38" t="e">
        <f t="shared" si="70"/>
        <v>#N/A</v>
      </c>
      <c r="DO23" s="38" t="e">
        <f t="shared" si="71"/>
        <v>#N/A</v>
      </c>
      <c r="DP23" s="38" t="e">
        <f t="shared" si="72"/>
        <v>#N/A</v>
      </c>
      <c r="DQ23" s="38" t="e">
        <f t="shared" si="73"/>
        <v>#N/A</v>
      </c>
      <c r="DR23" s="38" t="e">
        <f t="shared" si="111"/>
        <v>#N/A</v>
      </c>
      <c r="DS23" s="38" t="e">
        <f t="shared" si="111"/>
        <v>#N/A</v>
      </c>
      <c r="DT23" s="96" t="e">
        <f t="shared" si="74"/>
        <v>#N/A</v>
      </c>
      <c r="DU23" s="96" t="e">
        <f t="shared" si="75"/>
        <v>#N/A</v>
      </c>
      <c r="DV23" s="96" t="e">
        <f t="shared" si="76"/>
        <v>#N/A</v>
      </c>
      <c r="DW23" s="96" t="e">
        <f t="shared" si="77"/>
        <v>#N/A</v>
      </c>
      <c r="DX23" s="96" t="e">
        <f t="shared" si="112"/>
        <v>#N/A</v>
      </c>
      <c r="DY23" s="96" t="e">
        <f t="shared" si="112"/>
        <v>#N/A</v>
      </c>
      <c r="DZ23" s="96" t="e">
        <f t="shared" si="78"/>
        <v>#N/A</v>
      </c>
      <c r="EA23" s="96" t="e">
        <f t="shared" si="79"/>
        <v>#N/A</v>
      </c>
      <c r="EB23" s="96" t="e">
        <f t="shared" si="80"/>
        <v>#N/A</v>
      </c>
      <c r="EC23" s="96" t="e">
        <f t="shared" si="81"/>
        <v>#N/A</v>
      </c>
      <c r="ED23" s="96" t="e">
        <f t="shared" si="113"/>
        <v>#N/A</v>
      </c>
      <c r="EE23" s="96" t="e">
        <f t="shared" si="113"/>
        <v>#N/A</v>
      </c>
      <c r="EF23" s="101" t="e">
        <f t="shared" si="82"/>
        <v>#N/A</v>
      </c>
      <c r="EG23" s="101" t="e">
        <f t="shared" si="83"/>
        <v>#N/A</v>
      </c>
      <c r="EH23" s="101" t="e">
        <f t="shared" si="84"/>
        <v>#N/A</v>
      </c>
      <c r="EI23" s="101" t="e">
        <f t="shared" si="85"/>
        <v>#N/A</v>
      </c>
      <c r="EJ23" s="101" t="e">
        <f t="shared" si="114"/>
        <v>#N/A</v>
      </c>
      <c r="EK23" s="101" t="e">
        <f t="shared" si="114"/>
        <v>#N/A</v>
      </c>
      <c r="EL23" s="101" t="e">
        <f t="shared" si="86"/>
        <v>#N/A</v>
      </c>
      <c r="EM23" s="101" t="e">
        <f t="shared" si="87"/>
        <v>#N/A</v>
      </c>
      <c r="EN23" s="101" t="e">
        <f t="shared" si="88"/>
        <v>#N/A</v>
      </c>
      <c r="EO23" s="101" t="e">
        <f t="shared" si="89"/>
        <v>#N/A</v>
      </c>
      <c r="EP23" s="101" t="e">
        <f t="shared" si="115"/>
        <v>#N/A</v>
      </c>
      <c r="EQ23" s="101" t="e">
        <f t="shared" si="115"/>
        <v>#N/A</v>
      </c>
    </row>
    <row r="24" spans="1:147">
      <c r="A24" s="174">
        <v>15</v>
      </c>
      <c r="B24" s="186"/>
      <c r="C24" s="184"/>
      <c r="D24" s="184"/>
      <c r="E24" s="207" t="e">
        <f>IF(D24="Cyprus",VLOOKUP(C24,CODES!$C$5:$D$82,2,FALSE),(VLOOKUP(D24,CODES!$C$5:$D$82,2,FALSE)))</f>
        <v>#N/A</v>
      </c>
      <c r="F24" s="186"/>
      <c r="G24" s="190">
        <f t="shared" si="90"/>
        <v>0</v>
      </c>
      <c r="H24" s="190">
        <f t="shared" si="0"/>
        <v>0</v>
      </c>
      <c r="I24" s="191">
        <f t="shared" si="91"/>
        <v>0</v>
      </c>
      <c r="J24" s="191">
        <f t="shared" si="1"/>
        <v>0</v>
      </c>
      <c r="K24" s="192">
        <f t="shared" si="92"/>
        <v>0</v>
      </c>
      <c r="L24" s="192">
        <f t="shared" si="2"/>
        <v>0</v>
      </c>
      <c r="M24" s="192">
        <f t="shared" si="93"/>
        <v>0</v>
      </c>
      <c r="N24" s="193" t="e">
        <f t="shared" si="3"/>
        <v>#DIV/0!</v>
      </c>
      <c r="O24" s="193" t="e">
        <f t="shared" si="4"/>
        <v>#DIV/0!</v>
      </c>
      <c r="P24" s="186"/>
      <c r="Q24" s="186"/>
      <c r="R24" s="186"/>
      <c r="S24" s="188"/>
      <c r="T24" s="200" t="e">
        <f>VLOOKUP(S24,CODES!$C$87:$D$92,2,FALSE)</f>
        <v>#N/A</v>
      </c>
      <c r="U24" s="194">
        <f t="shared" si="94"/>
        <v>0</v>
      </c>
      <c r="V24" s="201">
        <f t="shared" si="5"/>
        <v>0</v>
      </c>
      <c r="W24" s="202">
        <f t="shared" si="6"/>
        <v>0</v>
      </c>
      <c r="X24" s="203">
        <f t="shared" si="95"/>
        <v>0</v>
      </c>
      <c r="Y24" s="30">
        <f t="shared" si="7"/>
        <v>0</v>
      </c>
      <c r="Z24" s="30">
        <f t="shared" si="8"/>
        <v>0</v>
      </c>
      <c r="AA24" s="30">
        <f t="shared" si="9"/>
        <v>0</v>
      </c>
      <c r="AB24" s="178" t="e">
        <f t="shared" si="10"/>
        <v>#N/A</v>
      </c>
      <c r="AC24" s="60" t="e">
        <f t="shared" si="11"/>
        <v>#N/A</v>
      </c>
      <c r="AD24" s="60" t="e">
        <f t="shared" si="12"/>
        <v>#N/A</v>
      </c>
      <c r="AE24" s="60" t="e">
        <f t="shared" si="13"/>
        <v>#N/A</v>
      </c>
      <c r="AF24" s="60" t="e">
        <f t="shared" si="96"/>
        <v>#N/A</v>
      </c>
      <c r="AG24" s="60" t="e">
        <f t="shared" si="96"/>
        <v>#N/A</v>
      </c>
      <c r="AH24" s="60" t="e">
        <f t="shared" si="14"/>
        <v>#N/A</v>
      </c>
      <c r="AI24" s="60" t="e">
        <f t="shared" si="15"/>
        <v>#N/A</v>
      </c>
      <c r="AJ24" s="60" t="e">
        <f t="shared" si="16"/>
        <v>#N/A</v>
      </c>
      <c r="AK24" s="60" t="e">
        <f t="shared" si="17"/>
        <v>#N/A</v>
      </c>
      <c r="AL24" s="60" t="e">
        <f t="shared" si="97"/>
        <v>#N/A</v>
      </c>
      <c r="AM24" s="60" t="e">
        <f t="shared" si="97"/>
        <v>#N/A</v>
      </c>
      <c r="AN24" s="63" t="e">
        <f t="shared" si="18"/>
        <v>#N/A</v>
      </c>
      <c r="AO24" s="63" t="e">
        <f t="shared" si="19"/>
        <v>#N/A</v>
      </c>
      <c r="AP24" s="63" t="e">
        <f t="shared" si="20"/>
        <v>#N/A</v>
      </c>
      <c r="AQ24" s="63" t="e">
        <f t="shared" si="21"/>
        <v>#N/A</v>
      </c>
      <c r="AR24" s="63" t="e">
        <f t="shared" si="98"/>
        <v>#N/A</v>
      </c>
      <c r="AS24" s="63" t="e">
        <f t="shared" si="98"/>
        <v>#N/A</v>
      </c>
      <c r="AT24" s="63" t="e">
        <f t="shared" si="22"/>
        <v>#N/A</v>
      </c>
      <c r="AU24" s="63" t="e">
        <f t="shared" si="23"/>
        <v>#N/A</v>
      </c>
      <c r="AV24" s="63" t="e">
        <f t="shared" si="24"/>
        <v>#N/A</v>
      </c>
      <c r="AW24" s="63" t="e">
        <f t="shared" si="25"/>
        <v>#N/A</v>
      </c>
      <c r="AX24" s="63" t="e">
        <f t="shared" si="99"/>
        <v>#N/A</v>
      </c>
      <c r="AY24" s="63" t="e">
        <f t="shared" si="99"/>
        <v>#N/A</v>
      </c>
      <c r="AZ24" s="70" t="e">
        <f t="shared" si="26"/>
        <v>#N/A</v>
      </c>
      <c r="BA24" s="70" t="e">
        <f t="shared" si="27"/>
        <v>#N/A</v>
      </c>
      <c r="BB24" s="70" t="e">
        <f t="shared" si="28"/>
        <v>#N/A</v>
      </c>
      <c r="BC24" s="70" t="e">
        <f t="shared" si="29"/>
        <v>#N/A</v>
      </c>
      <c r="BD24" s="70" t="e">
        <f t="shared" si="100"/>
        <v>#N/A</v>
      </c>
      <c r="BE24" s="70" t="e">
        <f t="shared" si="100"/>
        <v>#N/A</v>
      </c>
      <c r="BF24" s="70" t="e">
        <f t="shared" si="30"/>
        <v>#N/A</v>
      </c>
      <c r="BG24" s="70" t="e">
        <f t="shared" si="31"/>
        <v>#N/A</v>
      </c>
      <c r="BH24" s="70" t="e">
        <f t="shared" si="32"/>
        <v>#N/A</v>
      </c>
      <c r="BI24" s="70" t="e">
        <f t="shared" si="33"/>
        <v>#N/A</v>
      </c>
      <c r="BJ24" s="70" t="e">
        <f t="shared" si="101"/>
        <v>#N/A</v>
      </c>
      <c r="BK24" s="70" t="e">
        <f t="shared" si="101"/>
        <v>#N/A</v>
      </c>
      <c r="BL24" s="73" t="e">
        <f t="shared" si="34"/>
        <v>#N/A</v>
      </c>
      <c r="BM24" s="73" t="e">
        <f t="shared" si="35"/>
        <v>#N/A</v>
      </c>
      <c r="BN24" s="73" t="e">
        <f t="shared" si="36"/>
        <v>#N/A</v>
      </c>
      <c r="BO24" s="73" t="e">
        <f t="shared" si="37"/>
        <v>#N/A</v>
      </c>
      <c r="BP24" s="73" t="e">
        <f t="shared" si="102"/>
        <v>#N/A</v>
      </c>
      <c r="BQ24" s="73" t="e">
        <f t="shared" si="102"/>
        <v>#N/A</v>
      </c>
      <c r="BR24" s="73" t="e">
        <f t="shared" si="38"/>
        <v>#N/A</v>
      </c>
      <c r="BS24" s="73" t="e">
        <f t="shared" si="39"/>
        <v>#N/A</v>
      </c>
      <c r="BT24" s="73" t="e">
        <f t="shared" si="40"/>
        <v>#N/A</v>
      </c>
      <c r="BU24" s="73" t="e">
        <f t="shared" si="41"/>
        <v>#N/A</v>
      </c>
      <c r="BV24" s="73" t="e">
        <f t="shared" si="103"/>
        <v>#N/A</v>
      </c>
      <c r="BW24" s="73" t="e">
        <f t="shared" si="103"/>
        <v>#N/A</v>
      </c>
      <c r="BX24" s="66" t="e">
        <f t="shared" si="42"/>
        <v>#N/A</v>
      </c>
      <c r="BY24" s="66" t="e">
        <f t="shared" si="43"/>
        <v>#N/A</v>
      </c>
      <c r="BZ24" s="66" t="e">
        <f t="shared" si="44"/>
        <v>#N/A</v>
      </c>
      <c r="CA24" s="66" t="e">
        <f t="shared" si="45"/>
        <v>#N/A</v>
      </c>
      <c r="CB24" s="66" t="e">
        <f t="shared" si="104"/>
        <v>#N/A</v>
      </c>
      <c r="CC24" s="66" t="e">
        <f t="shared" si="104"/>
        <v>#N/A</v>
      </c>
      <c r="CD24" s="66" t="e">
        <f t="shared" si="46"/>
        <v>#N/A</v>
      </c>
      <c r="CE24" s="66" t="e">
        <f t="shared" si="47"/>
        <v>#N/A</v>
      </c>
      <c r="CF24" s="66" t="e">
        <f t="shared" si="48"/>
        <v>#N/A</v>
      </c>
      <c r="CG24" s="66" t="e">
        <f t="shared" si="49"/>
        <v>#N/A</v>
      </c>
      <c r="CH24" s="66" t="e">
        <f t="shared" si="105"/>
        <v>#N/A</v>
      </c>
      <c r="CI24" s="66" t="e">
        <f t="shared" si="105"/>
        <v>#N/A</v>
      </c>
      <c r="CJ24" s="77" t="e">
        <f t="shared" si="50"/>
        <v>#N/A</v>
      </c>
      <c r="CK24" s="77" t="e">
        <f t="shared" si="51"/>
        <v>#N/A</v>
      </c>
      <c r="CL24" s="77" t="e">
        <f t="shared" si="52"/>
        <v>#N/A</v>
      </c>
      <c r="CM24" s="77" t="e">
        <f t="shared" si="53"/>
        <v>#N/A</v>
      </c>
      <c r="CN24" s="77" t="e">
        <f t="shared" si="106"/>
        <v>#N/A</v>
      </c>
      <c r="CO24" s="77" t="e">
        <f t="shared" si="106"/>
        <v>#N/A</v>
      </c>
      <c r="CP24" s="77" t="e">
        <f t="shared" si="54"/>
        <v>#N/A</v>
      </c>
      <c r="CQ24" s="77" t="e">
        <f t="shared" si="55"/>
        <v>#N/A</v>
      </c>
      <c r="CR24" s="77" t="e">
        <f t="shared" si="56"/>
        <v>#N/A</v>
      </c>
      <c r="CS24" s="77" t="e">
        <f t="shared" si="57"/>
        <v>#N/A</v>
      </c>
      <c r="CT24" s="77" t="e">
        <f t="shared" si="107"/>
        <v>#N/A</v>
      </c>
      <c r="CU24" s="77" t="e">
        <f t="shared" si="107"/>
        <v>#N/A</v>
      </c>
      <c r="CV24" s="84" t="e">
        <f t="shared" si="58"/>
        <v>#N/A</v>
      </c>
      <c r="CW24" s="84" t="e">
        <f t="shared" si="59"/>
        <v>#N/A</v>
      </c>
      <c r="CX24" s="84" t="e">
        <f t="shared" si="60"/>
        <v>#N/A</v>
      </c>
      <c r="CY24" s="84" t="e">
        <f t="shared" si="61"/>
        <v>#N/A</v>
      </c>
      <c r="CZ24" s="84" t="e">
        <f t="shared" si="108"/>
        <v>#N/A</v>
      </c>
      <c r="DA24" s="84" t="e">
        <f t="shared" si="108"/>
        <v>#N/A</v>
      </c>
      <c r="DB24" s="84" t="e">
        <f t="shared" si="62"/>
        <v>#N/A</v>
      </c>
      <c r="DC24" s="84" t="e">
        <f t="shared" si="63"/>
        <v>#N/A</v>
      </c>
      <c r="DD24" s="84" t="e">
        <f t="shared" si="64"/>
        <v>#N/A</v>
      </c>
      <c r="DE24" s="84" t="e">
        <f t="shared" si="65"/>
        <v>#N/A</v>
      </c>
      <c r="DF24" s="84" t="e">
        <f t="shared" si="109"/>
        <v>#N/A</v>
      </c>
      <c r="DG24" s="84" t="e">
        <f t="shared" si="109"/>
        <v>#N/A</v>
      </c>
      <c r="DH24" s="38" t="e">
        <f t="shared" si="66"/>
        <v>#N/A</v>
      </c>
      <c r="DI24" s="38" t="e">
        <f t="shared" si="67"/>
        <v>#N/A</v>
      </c>
      <c r="DJ24" s="38" t="e">
        <f t="shared" si="68"/>
        <v>#N/A</v>
      </c>
      <c r="DK24" s="38" t="e">
        <f t="shared" si="69"/>
        <v>#N/A</v>
      </c>
      <c r="DL24" s="38" t="e">
        <f t="shared" si="110"/>
        <v>#N/A</v>
      </c>
      <c r="DM24" s="38" t="e">
        <f t="shared" si="110"/>
        <v>#N/A</v>
      </c>
      <c r="DN24" s="38" t="e">
        <f t="shared" si="70"/>
        <v>#N/A</v>
      </c>
      <c r="DO24" s="38" t="e">
        <f t="shared" si="71"/>
        <v>#N/A</v>
      </c>
      <c r="DP24" s="38" t="e">
        <f t="shared" si="72"/>
        <v>#N/A</v>
      </c>
      <c r="DQ24" s="38" t="e">
        <f t="shared" si="73"/>
        <v>#N/A</v>
      </c>
      <c r="DR24" s="38" t="e">
        <f t="shared" si="111"/>
        <v>#N/A</v>
      </c>
      <c r="DS24" s="38" t="e">
        <f t="shared" si="111"/>
        <v>#N/A</v>
      </c>
      <c r="DT24" s="96" t="e">
        <f t="shared" si="74"/>
        <v>#N/A</v>
      </c>
      <c r="DU24" s="96" t="e">
        <f t="shared" si="75"/>
        <v>#N/A</v>
      </c>
      <c r="DV24" s="96" t="e">
        <f t="shared" si="76"/>
        <v>#N/A</v>
      </c>
      <c r="DW24" s="96" t="e">
        <f t="shared" si="77"/>
        <v>#N/A</v>
      </c>
      <c r="DX24" s="96" t="e">
        <f t="shared" si="112"/>
        <v>#N/A</v>
      </c>
      <c r="DY24" s="96" t="e">
        <f t="shared" si="112"/>
        <v>#N/A</v>
      </c>
      <c r="DZ24" s="96" t="e">
        <f t="shared" si="78"/>
        <v>#N/A</v>
      </c>
      <c r="EA24" s="96" t="e">
        <f t="shared" si="79"/>
        <v>#N/A</v>
      </c>
      <c r="EB24" s="96" t="e">
        <f t="shared" si="80"/>
        <v>#N/A</v>
      </c>
      <c r="EC24" s="96" t="e">
        <f t="shared" si="81"/>
        <v>#N/A</v>
      </c>
      <c r="ED24" s="96" t="e">
        <f t="shared" si="113"/>
        <v>#N/A</v>
      </c>
      <c r="EE24" s="96" t="e">
        <f t="shared" si="113"/>
        <v>#N/A</v>
      </c>
      <c r="EF24" s="101" t="e">
        <f t="shared" si="82"/>
        <v>#N/A</v>
      </c>
      <c r="EG24" s="101" t="e">
        <f t="shared" si="83"/>
        <v>#N/A</v>
      </c>
      <c r="EH24" s="101" t="e">
        <f t="shared" si="84"/>
        <v>#N/A</v>
      </c>
      <c r="EI24" s="101" t="e">
        <f t="shared" si="85"/>
        <v>#N/A</v>
      </c>
      <c r="EJ24" s="101" t="e">
        <f t="shared" si="114"/>
        <v>#N/A</v>
      </c>
      <c r="EK24" s="101" t="e">
        <f t="shared" si="114"/>
        <v>#N/A</v>
      </c>
      <c r="EL24" s="101" t="e">
        <f t="shared" si="86"/>
        <v>#N/A</v>
      </c>
      <c r="EM24" s="101" t="e">
        <f t="shared" si="87"/>
        <v>#N/A</v>
      </c>
      <c r="EN24" s="101" t="e">
        <f t="shared" si="88"/>
        <v>#N/A</v>
      </c>
      <c r="EO24" s="101" t="e">
        <f t="shared" si="89"/>
        <v>#N/A</v>
      </c>
      <c r="EP24" s="101" t="e">
        <f t="shared" si="115"/>
        <v>#N/A</v>
      </c>
      <c r="EQ24" s="101" t="e">
        <f t="shared" si="115"/>
        <v>#N/A</v>
      </c>
    </row>
    <row r="25" spans="1:147">
      <c r="A25" s="174">
        <v>16</v>
      </c>
      <c r="B25" s="186"/>
      <c r="C25" s="184"/>
      <c r="D25" s="184"/>
      <c r="E25" s="207" t="e">
        <f>IF(D25="Cyprus",VLOOKUP(C25,CODES!$C$5:$D$82,2,FALSE),(VLOOKUP(D25,CODES!$C$5:$D$82,2,FALSE)))</f>
        <v>#N/A</v>
      </c>
      <c r="F25" s="186"/>
      <c r="G25" s="190">
        <f t="shared" si="90"/>
        <v>0</v>
      </c>
      <c r="H25" s="190">
        <f t="shared" si="0"/>
        <v>0</v>
      </c>
      <c r="I25" s="191">
        <f t="shared" si="91"/>
        <v>0</v>
      </c>
      <c r="J25" s="191">
        <f t="shared" si="1"/>
        <v>0</v>
      </c>
      <c r="K25" s="192">
        <f t="shared" si="92"/>
        <v>0</v>
      </c>
      <c r="L25" s="192">
        <f t="shared" si="2"/>
        <v>0</v>
      </c>
      <c r="M25" s="192">
        <f t="shared" si="93"/>
        <v>0</v>
      </c>
      <c r="N25" s="193" t="e">
        <f t="shared" si="3"/>
        <v>#DIV/0!</v>
      </c>
      <c r="O25" s="193" t="e">
        <f t="shared" si="4"/>
        <v>#DIV/0!</v>
      </c>
      <c r="P25" s="186"/>
      <c r="Q25" s="186"/>
      <c r="R25" s="186"/>
      <c r="S25" s="188"/>
      <c r="T25" s="200" t="e">
        <f>VLOOKUP(S25,CODES!$C$87:$D$92,2,FALSE)</f>
        <v>#N/A</v>
      </c>
      <c r="U25" s="194">
        <f t="shared" si="94"/>
        <v>0</v>
      </c>
      <c r="V25" s="201">
        <f t="shared" si="5"/>
        <v>0</v>
      </c>
      <c r="W25" s="202">
        <f t="shared" si="6"/>
        <v>0</v>
      </c>
      <c r="X25" s="203">
        <f t="shared" si="95"/>
        <v>0</v>
      </c>
      <c r="Y25" s="30">
        <f t="shared" si="7"/>
        <v>0</v>
      </c>
      <c r="Z25" s="30">
        <f t="shared" si="8"/>
        <v>0</v>
      </c>
      <c r="AA25" s="30">
        <f t="shared" si="9"/>
        <v>0</v>
      </c>
      <c r="AB25" s="178" t="e">
        <f t="shared" si="10"/>
        <v>#N/A</v>
      </c>
      <c r="AC25" s="60" t="e">
        <f t="shared" si="11"/>
        <v>#N/A</v>
      </c>
      <c r="AD25" s="60" t="e">
        <f t="shared" si="12"/>
        <v>#N/A</v>
      </c>
      <c r="AE25" s="60" t="e">
        <f t="shared" si="13"/>
        <v>#N/A</v>
      </c>
      <c r="AF25" s="60" t="e">
        <f t="shared" si="96"/>
        <v>#N/A</v>
      </c>
      <c r="AG25" s="60" t="e">
        <f t="shared" si="96"/>
        <v>#N/A</v>
      </c>
      <c r="AH25" s="60" t="e">
        <f t="shared" si="14"/>
        <v>#N/A</v>
      </c>
      <c r="AI25" s="60" t="e">
        <f t="shared" si="15"/>
        <v>#N/A</v>
      </c>
      <c r="AJ25" s="60" t="e">
        <f t="shared" si="16"/>
        <v>#N/A</v>
      </c>
      <c r="AK25" s="60" t="e">
        <f t="shared" si="17"/>
        <v>#N/A</v>
      </c>
      <c r="AL25" s="60" t="e">
        <f t="shared" si="97"/>
        <v>#N/A</v>
      </c>
      <c r="AM25" s="60" t="e">
        <f t="shared" si="97"/>
        <v>#N/A</v>
      </c>
      <c r="AN25" s="63" t="e">
        <f t="shared" si="18"/>
        <v>#N/A</v>
      </c>
      <c r="AO25" s="63" t="e">
        <f t="shared" si="19"/>
        <v>#N/A</v>
      </c>
      <c r="AP25" s="63" t="e">
        <f t="shared" si="20"/>
        <v>#N/A</v>
      </c>
      <c r="AQ25" s="63" t="e">
        <f t="shared" si="21"/>
        <v>#N/A</v>
      </c>
      <c r="AR25" s="63" t="e">
        <f t="shared" si="98"/>
        <v>#N/A</v>
      </c>
      <c r="AS25" s="63" t="e">
        <f t="shared" si="98"/>
        <v>#N/A</v>
      </c>
      <c r="AT25" s="63" t="e">
        <f t="shared" si="22"/>
        <v>#N/A</v>
      </c>
      <c r="AU25" s="63" t="e">
        <f t="shared" si="23"/>
        <v>#N/A</v>
      </c>
      <c r="AV25" s="63" t="e">
        <f t="shared" si="24"/>
        <v>#N/A</v>
      </c>
      <c r="AW25" s="63" t="e">
        <f t="shared" si="25"/>
        <v>#N/A</v>
      </c>
      <c r="AX25" s="63" t="e">
        <f t="shared" si="99"/>
        <v>#N/A</v>
      </c>
      <c r="AY25" s="63" t="e">
        <f t="shared" si="99"/>
        <v>#N/A</v>
      </c>
      <c r="AZ25" s="70" t="e">
        <f t="shared" si="26"/>
        <v>#N/A</v>
      </c>
      <c r="BA25" s="70" t="e">
        <f t="shared" si="27"/>
        <v>#N/A</v>
      </c>
      <c r="BB25" s="70" t="e">
        <f t="shared" si="28"/>
        <v>#N/A</v>
      </c>
      <c r="BC25" s="70" t="e">
        <f t="shared" si="29"/>
        <v>#N/A</v>
      </c>
      <c r="BD25" s="70" t="e">
        <f t="shared" si="100"/>
        <v>#N/A</v>
      </c>
      <c r="BE25" s="70" t="e">
        <f t="shared" si="100"/>
        <v>#N/A</v>
      </c>
      <c r="BF25" s="70" t="e">
        <f t="shared" si="30"/>
        <v>#N/A</v>
      </c>
      <c r="BG25" s="70" t="e">
        <f t="shared" si="31"/>
        <v>#N/A</v>
      </c>
      <c r="BH25" s="70" t="e">
        <f t="shared" si="32"/>
        <v>#N/A</v>
      </c>
      <c r="BI25" s="70" t="e">
        <f t="shared" si="33"/>
        <v>#N/A</v>
      </c>
      <c r="BJ25" s="70" t="e">
        <f t="shared" si="101"/>
        <v>#N/A</v>
      </c>
      <c r="BK25" s="70" t="e">
        <f t="shared" si="101"/>
        <v>#N/A</v>
      </c>
      <c r="BL25" s="73" t="e">
        <f t="shared" si="34"/>
        <v>#N/A</v>
      </c>
      <c r="BM25" s="73" t="e">
        <f t="shared" si="35"/>
        <v>#N/A</v>
      </c>
      <c r="BN25" s="73" t="e">
        <f t="shared" si="36"/>
        <v>#N/A</v>
      </c>
      <c r="BO25" s="73" t="e">
        <f t="shared" si="37"/>
        <v>#N/A</v>
      </c>
      <c r="BP25" s="73" t="e">
        <f t="shared" si="102"/>
        <v>#N/A</v>
      </c>
      <c r="BQ25" s="73" t="e">
        <f t="shared" si="102"/>
        <v>#N/A</v>
      </c>
      <c r="BR25" s="73" t="e">
        <f t="shared" si="38"/>
        <v>#N/A</v>
      </c>
      <c r="BS25" s="73" t="e">
        <f t="shared" si="39"/>
        <v>#N/A</v>
      </c>
      <c r="BT25" s="73" t="e">
        <f t="shared" si="40"/>
        <v>#N/A</v>
      </c>
      <c r="BU25" s="73" t="e">
        <f t="shared" si="41"/>
        <v>#N/A</v>
      </c>
      <c r="BV25" s="73" t="e">
        <f t="shared" si="103"/>
        <v>#N/A</v>
      </c>
      <c r="BW25" s="73" t="e">
        <f t="shared" si="103"/>
        <v>#N/A</v>
      </c>
      <c r="BX25" s="66" t="e">
        <f t="shared" si="42"/>
        <v>#N/A</v>
      </c>
      <c r="BY25" s="66" t="e">
        <f t="shared" si="43"/>
        <v>#N/A</v>
      </c>
      <c r="BZ25" s="66" t="e">
        <f t="shared" si="44"/>
        <v>#N/A</v>
      </c>
      <c r="CA25" s="66" t="e">
        <f t="shared" si="45"/>
        <v>#N/A</v>
      </c>
      <c r="CB25" s="66" t="e">
        <f t="shared" si="104"/>
        <v>#N/A</v>
      </c>
      <c r="CC25" s="66" t="e">
        <f t="shared" si="104"/>
        <v>#N/A</v>
      </c>
      <c r="CD25" s="66" t="e">
        <f t="shared" si="46"/>
        <v>#N/A</v>
      </c>
      <c r="CE25" s="66" t="e">
        <f t="shared" si="47"/>
        <v>#N/A</v>
      </c>
      <c r="CF25" s="66" t="e">
        <f t="shared" si="48"/>
        <v>#N/A</v>
      </c>
      <c r="CG25" s="66" t="e">
        <f t="shared" si="49"/>
        <v>#N/A</v>
      </c>
      <c r="CH25" s="66" t="e">
        <f t="shared" si="105"/>
        <v>#N/A</v>
      </c>
      <c r="CI25" s="66" t="e">
        <f t="shared" si="105"/>
        <v>#N/A</v>
      </c>
      <c r="CJ25" s="77" t="e">
        <f t="shared" si="50"/>
        <v>#N/A</v>
      </c>
      <c r="CK25" s="77" t="e">
        <f t="shared" si="51"/>
        <v>#N/A</v>
      </c>
      <c r="CL25" s="77" t="e">
        <f t="shared" si="52"/>
        <v>#N/A</v>
      </c>
      <c r="CM25" s="77" t="e">
        <f t="shared" si="53"/>
        <v>#N/A</v>
      </c>
      <c r="CN25" s="77" t="e">
        <f t="shared" si="106"/>
        <v>#N/A</v>
      </c>
      <c r="CO25" s="77" t="e">
        <f t="shared" si="106"/>
        <v>#N/A</v>
      </c>
      <c r="CP25" s="77" t="e">
        <f t="shared" si="54"/>
        <v>#N/A</v>
      </c>
      <c r="CQ25" s="77" t="e">
        <f t="shared" si="55"/>
        <v>#N/A</v>
      </c>
      <c r="CR25" s="77" t="e">
        <f t="shared" si="56"/>
        <v>#N/A</v>
      </c>
      <c r="CS25" s="77" t="e">
        <f t="shared" si="57"/>
        <v>#N/A</v>
      </c>
      <c r="CT25" s="77" t="e">
        <f t="shared" si="107"/>
        <v>#N/A</v>
      </c>
      <c r="CU25" s="77" t="e">
        <f t="shared" si="107"/>
        <v>#N/A</v>
      </c>
      <c r="CV25" s="84" t="e">
        <f t="shared" si="58"/>
        <v>#N/A</v>
      </c>
      <c r="CW25" s="84" t="e">
        <f t="shared" si="59"/>
        <v>#N/A</v>
      </c>
      <c r="CX25" s="84" t="e">
        <f t="shared" si="60"/>
        <v>#N/A</v>
      </c>
      <c r="CY25" s="84" t="e">
        <f t="shared" si="61"/>
        <v>#N/A</v>
      </c>
      <c r="CZ25" s="84" t="e">
        <f t="shared" si="108"/>
        <v>#N/A</v>
      </c>
      <c r="DA25" s="84" t="e">
        <f t="shared" si="108"/>
        <v>#N/A</v>
      </c>
      <c r="DB25" s="84" t="e">
        <f t="shared" si="62"/>
        <v>#N/A</v>
      </c>
      <c r="DC25" s="84" t="e">
        <f t="shared" si="63"/>
        <v>#N/A</v>
      </c>
      <c r="DD25" s="84" t="e">
        <f t="shared" si="64"/>
        <v>#N/A</v>
      </c>
      <c r="DE25" s="84" t="e">
        <f t="shared" si="65"/>
        <v>#N/A</v>
      </c>
      <c r="DF25" s="84" t="e">
        <f t="shared" si="109"/>
        <v>#N/A</v>
      </c>
      <c r="DG25" s="84" t="e">
        <f t="shared" si="109"/>
        <v>#N/A</v>
      </c>
      <c r="DH25" s="38" t="e">
        <f t="shared" si="66"/>
        <v>#N/A</v>
      </c>
      <c r="DI25" s="38" t="e">
        <f t="shared" si="67"/>
        <v>#N/A</v>
      </c>
      <c r="DJ25" s="38" t="e">
        <f t="shared" si="68"/>
        <v>#N/A</v>
      </c>
      <c r="DK25" s="38" t="e">
        <f t="shared" si="69"/>
        <v>#N/A</v>
      </c>
      <c r="DL25" s="38" t="e">
        <f t="shared" si="110"/>
        <v>#N/A</v>
      </c>
      <c r="DM25" s="38" t="e">
        <f t="shared" si="110"/>
        <v>#N/A</v>
      </c>
      <c r="DN25" s="38" t="e">
        <f t="shared" si="70"/>
        <v>#N/A</v>
      </c>
      <c r="DO25" s="38" t="e">
        <f t="shared" si="71"/>
        <v>#N/A</v>
      </c>
      <c r="DP25" s="38" t="e">
        <f t="shared" si="72"/>
        <v>#N/A</v>
      </c>
      <c r="DQ25" s="38" t="e">
        <f t="shared" si="73"/>
        <v>#N/A</v>
      </c>
      <c r="DR25" s="38" t="e">
        <f t="shared" si="111"/>
        <v>#N/A</v>
      </c>
      <c r="DS25" s="38" t="e">
        <f t="shared" si="111"/>
        <v>#N/A</v>
      </c>
      <c r="DT25" s="96" t="e">
        <f t="shared" si="74"/>
        <v>#N/A</v>
      </c>
      <c r="DU25" s="96" t="e">
        <f t="shared" si="75"/>
        <v>#N/A</v>
      </c>
      <c r="DV25" s="96" t="e">
        <f t="shared" si="76"/>
        <v>#N/A</v>
      </c>
      <c r="DW25" s="96" t="e">
        <f t="shared" si="77"/>
        <v>#N/A</v>
      </c>
      <c r="DX25" s="96" t="e">
        <f t="shared" si="112"/>
        <v>#N/A</v>
      </c>
      <c r="DY25" s="96" t="e">
        <f t="shared" si="112"/>
        <v>#N/A</v>
      </c>
      <c r="DZ25" s="96" t="e">
        <f t="shared" si="78"/>
        <v>#N/A</v>
      </c>
      <c r="EA25" s="96" t="e">
        <f t="shared" si="79"/>
        <v>#N/A</v>
      </c>
      <c r="EB25" s="96" t="e">
        <f t="shared" si="80"/>
        <v>#N/A</v>
      </c>
      <c r="EC25" s="96" t="e">
        <f t="shared" si="81"/>
        <v>#N/A</v>
      </c>
      <c r="ED25" s="96" t="e">
        <f t="shared" si="113"/>
        <v>#N/A</v>
      </c>
      <c r="EE25" s="96" t="e">
        <f t="shared" si="113"/>
        <v>#N/A</v>
      </c>
      <c r="EF25" s="101" t="e">
        <f t="shared" si="82"/>
        <v>#N/A</v>
      </c>
      <c r="EG25" s="101" t="e">
        <f t="shared" si="83"/>
        <v>#N/A</v>
      </c>
      <c r="EH25" s="101" t="e">
        <f t="shared" si="84"/>
        <v>#N/A</v>
      </c>
      <c r="EI25" s="101" t="e">
        <f t="shared" si="85"/>
        <v>#N/A</v>
      </c>
      <c r="EJ25" s="101" t="e">
        <f t="shared" si="114"/>
        <v>#N/A</v>
      </c>
      <c r="EK25" s="101" t="e">
        <f t="shared" si="114"/>
        <v>#N/A</v>
      </c>
      <c r="EL25" s="101" t="e">
        <f t="shared" si="86"/>
        <v>#N/A</v>
      </c>
      <c r="EM25" s="101" t="e">
        <f t="shared" si="87"/>
        <v>#N/A</v>
      </c>
      <c r="EN25" s="101" t="e">
        <f t="shared" si="88"/>
        <v>#N/A</v>
      </c>
      <c r="EO25" s="101" t="e">
        <f t="shared" si="89"/>
        <v>#N/A</v>
      </c>
      <c r="EP25" s="101" t="e">
        <f t="shared" si="115"/>
        <v>#N/A</v>
      </c>
      <c r="EQ25" s="101" t="e">
        <f t="shared" si="115"/>
        <v>#N/A</v>
      </c>
    </row>
    <row r="26" spans="1:147">
      <c r="A26" s="174">
        <v>17</v>
      </c>
      <c r="B26" s="186"/>
      <c r="C26" s="184"/>
      <c r="D26" s="184"/>
      <c r="E26" s="207" t="e">
        <f>IF(D26="Cyprus",VLOOKUP(C26,CODES!$C$5:$D$82,2,FALSE),(VLOOKUP(D26,CODES!$C$5:$D$82,2,FALSE)))</f>
        <v>#N/A</v>
      </c>
      <c r="F26" s="186"/>
      <c r="G26" s="190">
        <f t="shared" si="90"/>
        <v>0</v>
      </c>
      <c r="H26" s="190">
        <f t="shared" si="0"/>
        <v>0</v>
      </c>
      <c r="I26" s="191">
        <f t="shared" si="91"/>
        <v>0</v>
      </c>
      <c r="J26" s="191">
        <f t="shared" si="1"/>
        <v>0</v>
      </c>
      <c r="K26" s="192">
        <f t="shared" si="92"/>
        <v>0</v>
      </c>
      <c r="L26" s="192">
        <f t="shared" si="2"/>
        <v>0</v>
      </c>
      <c r="M26" s="192">
        <f t="shared" si="93"/>
        <v>0</v>
      </c>
      <c r="N26" s="193" t="e">
        <f t="shared" si="3"/>
        <v>#DIV/0!</v>
      </c>
      <c r="O26" s="193" t="e">
        <f t="shared" si="4"/>
        <v>#DIV/0!</v>
      </c>
      <c r="P26" s="186"/>
      <c r="Q26" s="186"/>
      <c r="R26" s="186"/>
      <c r="S26" s="188"/>
      <c r="T26" s="200" t="e">
        <f>VLOOKUP(S26,CODES!$C$87:$D$92,2,FALSE)</f>
        <v>#N/A</v>
      </c>
      <c r="U26" s="194">
        <f t="shared" si="94"/>
        <v>0</v>
      </c>
      <c r="V26" s="201">
        <f t="shared" si="5"/>
        <v>0</v>
      </c>
      <c r="W26" s="202">
        <f t="shared" si="6"/>
        <v>0</v>
      </c>
      <c r="X26" s="203">
        <f t="shared" si="95"/>
        <v>0</v>
      </c>
      <c r="Y26" s="30">
        <f t="shared" si="7"/>
        <v>0</v>
      </c>
      <c r="Z26" s="30">
        <f t="shared" si="8"/>
        <v>0</v>
      </c>
      <c r="AA26" s="30">
        <f t="shared" si="9"/>
        <v>0</v>
      </c>
      <c r="AB26" s="178" t="e">
        <f t="shared" si="10"/>
        <v>#N/A</v>
      </c>
      <c r="AC26" s="60" t="e">
        <f t="shared" si="11"/>
        <v>#N/A</v>
      </c>
      <c r="AD26" s="60" t="e">
        <f t="shared" si="12"/>
        <v>#N/A</v>
      </c>
      <c r="AE26" s="60" t="e">
        <f t="shared" si="13"/>
        <v>#N/A</v>
      </c>
      <c r="AF26" s="60" t="e">
        <f t="shared" si="96"/>
        <v>#N/A</v>
      </c>
      <c r="AG26" s="60" t="e">
        <f t="shared" si="96"/>
        <v>#N/A</v>
      </c>
      <c r="AH26" s="60" t="e">
        <f t="shared" si="14"/>
        <v>#N/A</v>
      </c>
      <c r="AI26" s="60" t="e">
        <f t="shared" si="15"/>
        <v>#N/A</v>
      </c>
      <c r="AJ26" s="60" t="e">
        <f t="shared" si="16"/>
        <v>#N/A</v>
      </c>
      <c r="AK26" s="60" t="e">
        <f t="shared" si="17"/>
        <v>#N/A</v>
      </c>
      <c r="AL26" s="60" t="e">
        <f t="shared" si="97"/>
        <v>#N/A</v>
      </c>
      <c r="AM26" s="60" t="e">
        <f t="shared" si="97"/>
        <v>#N/A</v>
      </c>
      <c r="AN26" s="63" t="e">
        <f t="shared" si="18"/>
        <v>#N/A</v>
      </c>
      <c r="AO26" s="63" t="e">
        <f t="shared" si="19"/>
        <v>#N/A</v>
      </c>
      <c r="AP26" s="63" t="e">
        <f t="shared" si="20"/>
        <v>#N/A</v>
      </c>
      <c r="AQ26" s="63" t="e">
        <f t="shared" si="21"/>
        <v>#N/A</v>
      </c>
      <c r="AR26" s="63" t="e">
        <f t="shared" si="98"/>
        <v>#N/A</v>
      </c>
      <c r="AS26" s="63" t="e">
        <f t="shared" si="98"/>
        <v>#N/A</v>
      </c>
      <c r="AT26" s="63" t="e">
        <f t="shared" si="22"/>
        <v>#N/A</v>
      </c>
      <c r="AU26" s="63" t="e">
        <f t="shared" si="23"/>
        <v>#N/A</v>
      </c>
      <c r="AV26" s="63" t="e">
        <f t="shared" si="24"/>
        <v>#N/A</v>
      </c>
      <c r="AW26" s="63" t="e">
        <f t="shared" si="25"/>
        <v>#N/A</v>
      </c>
      <c r="AX26" s="63" t="e">
        <f t="shared" si="99"/>
        <v>#N/A</v>
      </c>
      <c r="AY26" s="63" t="e">
        <f t="shared" si="99"/>
        <v>#N/A</v>
      </c>
      <c r="AZ26" s="70" t="e">
        <f t="shared" si="26"/>
        <v>#N/A</v>
      </c>
      <c r="BA26" s="70" t="e">
        <f t="shared" si="27"/>
        <v>#N/A</v>
      </c>
      <c r="BB26" s="70" t="e">
        <f t="shared" si="28"/>
        <v>#N/A</v>
      </c>
      <c r="BC26" s="70" t="e">
        <f t="shared" si="29"/>
        <v>#N/A</v>
      </c>
      <c r="BD26" s="70" t="e">
        <f t="shared" si="100"/>
        <v>#N/A</v>
      </c>
      <c r="BE26" s="70" t="e">
        <f t="shared" si="100"/>
        <v>#N/A</v>
      </c>
      <c r="BF26" s="70" t="e">
        <f t="shared" si="30"/>
        <v>#N/A</v>
      </c>
      <c r="BG26" s="70" t="e">
        <f t="shared" si="31"/>
        <v>#N/A</v>
      </c>
      <c r="BH26" s="70" t="e">
        <f t="shared" si="32"/>
        <v>#N/A</v>
      </c>
      <c r="BI26" s="70" t="e">
        <f t="shared" si="33"/>
        <v>#N/A</v>
      </c>
      <c r="BJ26" s="70" t="e">
        <f t="shared" si="101"/>
        <v>#N/A</v>
      </c>
      <c r="BK26" s="70" t="e">
        <f t="shared" si="101"/>
        <v>#N/A</v>
      </c>
      <c r="BL26" s="73" t="e">
        <f t="shared" si="34"/>
        <v>#N/A</v>
      </c>
      <c r="BM26" s="73" t="e">
        <f t="shared" si="35"/>
        <v>#N/A</v>
      </c>
      <c r="BN26" s="73" t="e">
        <f t="shared" si="36"/>
        <v>#N/A</v>
      </c>
      <c r="BO26" s="73" t="e">
        <f t="shared" si="37"/>
        <v>#N/A</v>
      </c>
      <c r="BP26" s="73" t="e">
        <f t="shared" si="102"/>
        <v>#N/A</v>
      </c>
      <c r="BQ26" s="73" t="e">
        <f t="shared" si="102"/>
        <v>#N/A</v>
      </c>
      <c r="BR26" s="73" t="e">
        <f t="shared" si="38"/>
        <v>#N/A</v>
      </c>
      <c r="BS26" s="73" t="e">
        <f t="shared" si="39"/>
        <v>#N/A</v>
      </c>
      <c r="BT26" s="73" t="e">
        <f t="shared" si="40"/>
        <v>#N/A</v>
      </c>
      <c r="BU26" s="73" t="e">
        <f t="shared" si="41"/>
        <v>#N/A</v>
      </c>
      <c r="BV26" s="73" t="e">
        <f t="shared" si="103"/>
        <v>#N/A</v>
      </c>
      <c r="BW26" s="73" t="e">
        <f t="shared" si="103"/>
        <v>#N/A</v>
      </c>
      <c r="BX26" s="66" t="e">
        <f t="shared" si="42"/>
        <v>#N/A</v>
      </c>
      <c r="BY26" s="66" t="e">
        <f t="shared" si="43"/>
        <v>#N/A</v>
      </c>
      <c r="BZ26" s="66" t="e">
        <f t="shared" si="44"/>
        <v>#N/A</v>
      </c>
      <c r="CA26" s="66" t="e">
        <f t="shared" si="45"/>
        <v>#N/A</v>
      </c>
      <c r="CB26" s="66" t="e">
        <f t="shared" si="104"/>
        <v>#N/A</v>
      </c>
      <c r="CC26" s="66" t="e">
        <f t="shared" si="104"/>
        <v>#N/A</v>
      </c>
      <c r="CD26" s="66" t="e">
        <f t="shared" si="46"/>
        <v>#N/A</v>
      </c>
      <c r="CE26" s="66" t="e">
        <f t="shared" si="47"/>
        <v>#N/A</v>
      </c>
      <c r="CF26" s="66" t="e">
        <f t="shared" si="48"/>
        <v>#N/A</v>
      </c>
      <c r="CG26" s="66" t="e">
        <f t="shared" si="49"/>
        <v>#N/A</v>
      </c>
      <c r="CH26" s="66" t="e">
        <f t="shared" si="105"/>
        <v>#N/A</v>
      </c>
      <c r="CI26" s="66" t="e">
        <f t="shared" si="105"/>
        <v>#N/A</v>
      </c>
      <c r="CJ26" s="77" t="e">
        <f t="shared" si="50"/>
        <v>#N/A</v>
      </c>
      <c r="CK26" s="77" t="e">
        <f t="shared" si="51"/>
        <v>#N/A</v>
      </c>
      <c r="CL26" s="77" t="e">
        <f t="shared" si="52"/>
        <v>#N/A</v>
      </c>
      <c r="CM26" s="77" t="e">
        <f t="shared" si="53"/>
        <v>#N/A</v>
      </c>
      <c r="CN26" s="77" t="e">
        <f t="shared" si="106"/>
        <v>#N/A</v>
      </c>
      <c r="CO26" s="77" t="e">
        <f t="shared" si="106"/>
        <v>#N/A</v>
      </c>
      <c r="CP26" s="77" t="e">
        <f t="shared" si="54"/>
        <v>#N/A</v>
      </c>
      <c r="CQ26" s="77" t="e">
        <f t="shared" si="55"/>
        <v>#N/A</v>
      </c>
      <c r="CR26" s="77" t="e">
        <f t="shared" si="56"/>
        <v>#N/A</v>
      </c>
      <c r="CS26" s="77" t="e">
        <f t="shared" si="57"/>
        <v>#N/A</v>
      </c>
      <c r="CT26" s="77" t="e">
        <f t="shared" si="107"/>
        <v>#N/A</v>
      </c>
      <c r="CU26" s="77" t="e">
        <f t="shared" si="107"/>
        <v>#N/A</v>
      </c>
      <c r="CV26" s="84" t="e">
        <f t="shared" si="58"/>
        <v>#N/A</v>
      </c>
      <c r="CW26" s="84" t="e">
        <f t="shared" si="59"/>
        <v>#N/A</v>
      </c>
      <c r="CX26" s="84" t="e">
        <f t="shared" si="60"/>
        <v>#N/A</v>
      </c>
      <c r="CY26" s="84" t="e">
        <f t="shared" si="61"/>
        <v>#N/A</v>
      </c>
      <c r="CZ26" s="84" t="e">
        <f t="shared" si="108"/>
        <v>#N/A</v>
      </c>
      <c r="DA26" s="84" t="e">
        <f t="shared" si="108"/>
        <v>#N/A</v>
      </c>
      <c r="DB26" s="84" t="e">
        <f t="shared" si="62"/>
        <v>#N/A</v>
      </c>
      <c r="DC26" s="84" t="e">
        <f t="shared" si="63"/>
        <v>#N/A</v>
      </c>
      <c r="DD26" s="84" t="e">
        <f t="shared" si="64"/>
        <v>#N/A</v>
      </c>
      <c r="DE26" s="84" t="e">
        <f t="shared" si="65"/>
        <v>#N/A</v>
      </c>
      <c r="DF26" s="84" t="e">
        <f t="shared" si="109"/>
        <v>#N/A</v>
      </c>
      <c r="DG26" s="84" t="e">
        <f t="shared" si="109"/>
        <v>#N/A</v>
      </c>
      <c r="DH26" s="38" t="e">
        <f t="shared" si="66"/>
        <v>#N/A</v>
      </c>
      <c r="DI26" s="38" t="e">
        <f t="shared" si="67"/>
        <v>#N/A</v>
      </c>
      <c r="DJ26" s="38" t="e">
        <f t="shared" si="68"/>
        <v>#N/A</v>
      </c>
      <c r="DK26" s="38" t="e">
        <f t="shared" si="69"/>
        <v>#N/A</v>
      </c>
      <c r="DL26" s="38" t="e">
        <f t="shared" si="110"/>
        <v>#N/A</v>
      </c>
      <c r="DM26" s="38" t="e">
        <f t="shared" si="110"/>
        <v>#N/A</v>
      </c>
      <c r="DN26" s="38" t="e">
        <f t="shared" si="70"/>
        <v>#N/A</v>
      </c>
      <c r="DO26" s="38" t="e">
        <f t="shared" si="71"/>
        <v>#N/A</v>
      </c>
      <c r="DP26" s="38" t="e">
        <f t="shared" si="72"/>
        <v>#N/A</v>
      </c>
      <c r="DQ26" s="38" t="e">
        <f t="shared" si="73"/>
        <v>#N/A</v>
      </c>
      <c r="DR26" s="38" t="e">
        <f t="shared" si="111"/>
        <v>#N/A</v>
      </c>
      <c r="DS26" s="38" t="e">
        <f t="shared" si="111"/>
        <v>#N/A</v>
      </c>
      <c r="DT26" s="96" t="e">
        <f t="shared" si="74"/>
        <v>#N/A</v>
      </c>
      <c r="DU26" s="96" t="e">
        <f t="shared" si="75"/>
        <v>#N/A</v>
      </c>
      <c r="DV26" s="96" t="e">
        <f t="shared" si="76"/>
        <v>#N/A</v>
      </c>
      <c r="DW26" s="96" t="e">
        <f t="shared" si="77"/>
        <v>#N/A</v>
      </c>
      <c r="DX26" s="96" t="e">
        <f t="shared" si="112"/>
        <v>#N/A</v>
      </c>
      <c r="DY26" s="96" t="e">
        <f t="shared" si="112"/>
        <v>#N/A</v>
      </c>
      <c r="DZ26" s="96" t="e">
        <f t="shared" si="78"/>
        <v>#N/A</v>
      </c>
      <c r="EA26" s="96" t="e">
        <f t="shared" si="79"/>
        <v>#N/A</v>
      </c>
      <c r="EB26" s="96" t="e">
        <f t="shared" si="80"/>
        <v>#N/A</v>
      </c>
      <c r="EC26" s="96" t="e">
        <f t="shared" si="81"/>
        <v>#N/A</v>
      </c>
      <c r="ED26" s="96" t="e">
        <f t="shared" si="113"/>
        <v>#N/A</v>
      </c>
      <c r="EE26" s="96" t="e">
        <f t="shared" si="113"/>
        <v>#N/A</v>
      </c>
      <c r="EF26" s="101" t="e">
        <f t="shared" si="82"/>
        <v>#N/A</v>
      </c>
      <c r="EG26" s="101" t="e">
        <f t="shared" si="83"/>
        <v>#N/A</v>
      </c>
      <c r="EH26" s="101" t="e">
        <f t="shared" si="84"/>
        <v>#N/A</v>
      </c>
      <c r="EI26" s="101" t="e">
        <f t="shared" si="85"/>
        <v>#N/A</v>
      </c>
      <c r="EJ26" s="101" t="e">
        <f t="shared" si="114"/>
        <v>#N/A</v>
      </c>
      <c r="EK26" s="101" t="e">
        <f t="shared" si="114"/>
        <v>#N/A</v>
      </c>
      <c r="EL26" s="101" t="e">
        <f t="shared" si="86"/>
        <v>#N/A</v>
      </c>
      <c r="EM26" s="101" t="e">
        <f t="shared" si="87"/>
        <v>#N/A</v>
      </c>
      <c r="EN26" s="101" t="e">
        <f t="shared" si="88"/>
        <v>#N/A</v>
      </c>
      <c r="EO26" s="101" t="e">
        <f t="shared" si="89"/>
        <v>#N/A</v>
      </c>
      <c r="EP26" s="101" t="e">
        <f t="shared" si="115"/>
        <v>#N/A</v>
      </c>
      <c r="EQ26" s="101" t="e">
        <f t="shared" si="115"/>
        <v>#N/A</v>
      </c>
    </row>
    <row r="27" spans="1:147">
      <c r="A27" s="174">
        <v>18</v>
      </c>
      <c r="B27" s="186"/>
      <c r="C27" s="184"/>
      <c r="D27" s="184"/>
      <c r="E27" s="207" t="e">
        <f>IF(D27="Cyprus",VLOOKUP(C27,CODES!$C$5:$D$82,2,FALSE),(VLOOKUP(D27,CODES!$C$5:$D$82,2,FALSE)))</f>
        <v>#N/A</v>
      </c>
      <c r="F27" s="186"/>
      <c r="G27" s="190">
        <f t="shared" si="90"/>
        <v>0</v>
      </c>
      <c r="H27" s="190">
        <f t="shared" si="0"/>
        <v>0</v>
      </c>
      <c r="I27" s="191">
        <f t="shared" si="91"/>
        <v>0</v>
      </c>
      <c r="J27" s="191">
        <f t="shared" si="1"/>
        <v>0</v>
      </c>
      <c r="K27" s="192">
        <f t="shared" si="92"/>
        <v>0</v>
      </c>
      <c r="L27" s="192">
        <f t="shared" si="2"/>
        <v>0</v>
      </c>
      <c r="M27" s="192">
        <f t="shared" si="93"/>
        <v>0</v>
      </c>
      <c r="N27" s="193" t="e">
        <f t="shared" si="3"/>
        <v>#DIV/0!</v>
      </c>
      <c r="O27" s="193" t="e">
        <f t="shared" si="4"/>
        <v>#DIV/0!</v>
      </c>
      <c r="P27" s="186"/>
      <c r="Q27" s="186"/>
      <c r="R27" s="186"/>
      <c r="S27" s="188"/>
      <c r="T27" s="200" t="e">
        <f>VLOOKUP(S27,CODES!$C$87:$D$92,2,FALSE)</f>
        <v>#N/A</v>
      </c>
      <c r="U27" s="194">
        <f t="shared" si="94"/>
        <v>0</v>
      </c>
      <c r="V27" s="201">
        <f t="shared" si="5"/>
        <v>0</v>
      </c>
      <c r="W27" s="202">
        <f t="shared" si="6"/>
        <v>0</v>
      </c>
      <c r="X27" s="203">
        <f t="shared" si="95"/>
        <v>0</v>
      </c>
      <c r="Y27" s="30">
        <f t="shared" si="7"/>
        <v>0</v>
      </c>
      <c r="Z27" s="30">
        <f t="shared" si="8"/>
        <v>0</v>
      </c>
      <c r="AA27" s="30">
        <f t="shared" si="9"/>
        <v>0</v>
      </c>
      <c r="AB27" s="178" t="e">
        <f t="shared" si="10"/>
        <v>#N/A</v>
      </c>
      <c r="AC27" s="60" t="e">
        <f t="shared" si="11"/>
        <v>#N/A</v>
      </c>
      <c r="AD27" s="60" t="e">
        <f t="shared" si="12"/>
        <v>#N/A</v>
      </c>
      <c r="AE27" s="60" t="e">
        <f t="shared" si="13"/>
        <v>#N/A</v>
      </c>
      <c r="AF27" s="60" t="e">
        <f t="shared" si="96"/>
        <v>#N/A</v>
      </c>
      <c r="AG27" s="60" t="e">
        <f t="shared" si="96"/>
        <v>#N/A</v>
      </c>
      <c r="AH27" s="60" t="e">
        <f t="shared" si="14"/>
        <v>#N/A</v>
      </c>
      <c r="AI27" s="60" t="e">
        <f t="shared" si="15"/>
        <v>#N/A</v>
      </c>
      <c r="AJ27" s="60" t="e">
        <f t="shared" si="16"/>
        <v>#N/A</v>
      </c>
      <c r="AK27" s="60" t="e">
        <f t="shared" si="17"/>
        <v>#N/A</v>
      </c>
      <c r="AL27" s="60" t="e">
        <f t="shared" si="97"/>
        <v>#N/A</v>
      </c>
      <c r="AM27" s="60" t="e">
        <f t="shared" si="97"/>
        <v>#N/A</v>
      </c>
      <c r="AN27" s="63" t="e">
        <f t="shared" si="18"/>
        <v>#N/A</v>
      </c>
      <c r="AO27" s="63" t="e">
        <f t="shared" si="19"/>
        <v>#N/A</v>
      </c>
      <c r="AP27" s="63" t="e">
        <f t="shared" si="20"/>
        <v>#N/A</v>
      </c>
      <c r="AQ27" s="63" t="e">
        <f t="shared" si="21"/>
        <v>#N/A</v>
      </c>
      <c r="AR27" s="63" t="e">
        <f t="shared" si="98"/>
        <v>#N/A</v>
      </c>
      <c r="AS27" s="63" t="e">
        <f t="shared" si="98"/>
        <v>#N/A</v>
      </c>
      <c r="AT27" s="63" t="e">
        <f t="shared" si="22"/>
        <v>#N/A</v>
      </c>
      <c r="AU27" s="63" t="e">
        <f t="shared" si="23"/>
        <v>#N/A</v>
      </c>
      <c r="AV27" s="63" t="e">
        <f t="shared" si="24"/>
        <v>#N/A</v>
      </c>
      <c r="AW27" s="63" t="e">
        <f t="shared" si="25"/>
        <v>#N/A</v>
      </c>
      <c r="AX27" s="63" t="e">
        <f t="shared" si="99"/>
        <v>#N/A</v>
      </c>
      <c r="AY27" s="63" t="e">
        <f t="shared" si="99"/>
        <v>#N/A</v>
      </c>
      <c r="AZ27" s="70" t="e">
        <f t="shared" si="26"/>
        <v>#N/A</v>
      </c>
      <c r="BA27" s="70" t="e">
        <f t="shared" si="27"/>
        <v>#N/A</v>
      </c>
      <c r="BB27" s="70" t="e">
        <f t="shared" si="28"/>
        <v>#N/A</v>
      </c>
      <c r="BC27" s="70" t="e">
        <f t="shared" si="29"/>
        <v>#N/A</v>
      </c>
      <c r="BD27" s="70" t="e">
        <f t="shared" si="100"/>
        <v>#N/A</v>
      </c>
      <c r="BE27" s="70" t="e">
        <f t="shared" si="100"/>
        <v>#N/A</v>
      </c>
      <c r="BF27" s="70" t="e">
        <f t="shared" si="30"/>
        <v>#N/A</v>
      </c>
      <c r="BG27" s="70" t="e">
        <f t="shared" si="31"/>
        <v>#N/A</v>
      </c>
      <c r="BH27" s="70" t="e">
        <f t="shared" si="32"/>
        <v>#N/A</v>
      </c>
      <c r="BI27" s="70" t="e">
        <f t="shared" si="33"/>
        <v>#N/A</v>
      </c>
      <c r="BJ27" s="70" t="e">
        <f t="shared" si="101"/>
        <v>#N/A</v>
      </c>
      <c r="BK27" s="70" t="e">
        <f t="shared" si="101"/>
        <v>#N/A</v>
      </c>
      <c r="BL27" s="73" t="e">
        <f t="shared" si="34"/>
        <v>#N/A</v>
      </c>
      <c r="BM27" s="73" t="e">
        <f t="shared" si="35"/>
        <v>#N/A</v>
      </c>
      <c r="BN27" s="73" t="e">
        <f t="shared" si="36"/>
        <v>#N/A</v>
      </c>
      <c r="BO27" s="73" t="e">
        <f t="shared" si="37"/>
        <v>#N/A</v>
      </c>
      <c r="BP27" s="73" t="e">
        <f t="shared" si="102"/>
        <v>#N/A</v>
      </c>
      <c r="BQ27" s="73" t="e">
        <f t="shared" si="102"/>
        <v>#N/A</v>
      </c>
      <c r="BR27" s="73" t="e">
        <f t="shared" si="38"/>
        <v>#N/A</v>
      </c>
      <c r="BS27" s="73" t="e">
        <f t="shared" si="39"/>
        <v>#N/A</v>
      </c>
      <c r="BT27" s="73" t="e">
        <f t="shared" si="40"/>
        <v>#N/A</v>
      </c>
      <c r="BU27" s="73" t="e">
        <f t="shared" si="41"/>
        <v>#N/A</v>
      </c>
      <c r="BV27" s="73" t="e">
        <f t="shared" si="103"/>
        <v>#N/A</v>
      </c>
      <c r="BW27" s="73" t="e">
        <f t="shared" si="103"/>
        <v>#N/A</v>
      </c>
      <c r="BX27" s="66" t="e">
        <f t="shared" si="42"/>
        <v>#N/A</v>
      </c>
      <c r="BY27" s="66" t="e">
        <f t="shared" si="43"/>
        <v>#N/A</v>
      </c>
      <c r="BZ27" s="66" t="e">
        <f t="shared" si="44"/>
        <v>#N/A</v>
      </c>
      <c r="CA27" s="66" t="e">
        <f t="shared" si="45"/>
        <v>#N/A</v>
      </c>
      <c r="CB27" s="66" t="e">
        <f t="shared" si="104"/>
        <v>#N/A</v>
      </c>
      <c r="CC27" s="66" t="e">
        <f t="shared" si="104"/>
        <v>#N/A</v>
      </c>
      <c r="CD27" s="66" t="e">
        <f t="shared" si="46"/>
        <v>#N/A</v>
      </c>
      <c r="CE27" s="66" t="e">
        <f t="shared" si="47"/>
        <v>#N/A</v>
      </c>
      <c r="CF27" s="66" t="e">
        <f t="shared" si="48"/>
        <v>#N/A</v>
      </c>
      <c r="CG27" s="66" t="e">
        <f t="shared" si="49"/>
        <v>#N/A</v>
      </c>
      <c r="CH27" s="66" t="e">
        <f t="shared" si="105"/>
        <v>#N/A</v>
      </c>
      <c r="CI27" s="66" t="e">
        <f t="shared" si="105"/>
        <v>#N/A</v>
      </c>
      <c r="CJ27" s="77" t="e">
        <f t="shared" si="50"/>
        <v>#N/A</v>
      </c>
      <c r="CK27" s="77" t="e">
        <f t="shared" si="51"/>
        <v>#N/A</v>
      </c>
      <c r="CL27" s="77" t="e">
        <f t="shared" si="52"/>
        <v>#N/A</v>
      </c>
      <c r="CM27" s="77" t="e">
        <f t="shared" si="53"/>
        <v>#N/A</v>
      </c>
      <c r="CN27" s="77" t="e">
        <f t="shared" si="106"/>
        <v>#N/A</v>
      </c>
      <c r="CO27" s="77" t="e">
        <f t="shared" si="106"/>
        <v>#N/A</v>
      </c>
      <c r="CP27" s="77" t="e">
        <f t="shared" si="54"/>
        <v>#N/A</v>
      </c>
      <c r="CQ27" s="77" t="e">
        <f t="shared" si="55"/>
        <v>#N/A</v>
      </c>
      <c r="CR27" s="77" t="e">
        <f t="shared" si="56"/>
        <v>#N/A</v>
      </c>
      <c r="CS27" s="77" t="e">
        <f t="shared" si="57"/>
        <v>#N/A</v>
      </c>
      <c r="CT27" s="77" t="e">
        <f t="shared" si="107"/>
        <v>#N/A</v>
      </c>
      <c r="CU27" s="77" t="e">
        <f t="shared" si="107"/>
        <v>#N/A</v>
      </c>
      <c r="CV27" s="84" t="e">
        <f t="shared" si="58"/>
        <v>#N/A</v>
      </c>
      <c r="CW27" s="84" t="e">
        <f t="shared" si="59"/>
        <v>#N/A</v>
      </c>
      <c r="CX27" s="84" t="e">
        <f t="shared" si="60"/>
        <v>#N/A</v>
      </c>
      <c r="CY27" s="84" t="e">
        <f t="shared" si="61"/>
        <v>#N/A</v>
      </c>
      <c r="CZ27" s="84" t="e">
        <f t="shared" si="108"/>
        <v>#N/A</v>
      </c>
      <c r="DA27" s="84" t="e">
        <f t="shared" si="108"/>
        <v>#N/A</v>
      </c>
      <c r="DB27" s="84" t="e">
        <f t="shared" si="62"/>
        <v>#N/A</v>
      </c>
      <c r="DC27" s="84" t="e">
        <f t="shared" si="63"/>
        <v>#N/A</v>
      </c>
      <c r="DD27" s="84" t="e">
        <f t="shared" si="64"/>
        <v>#N/A</v>
      </c>
      <c r="DE27" s="84" t="e">
        <f t="shared" si="65"/>
        <v>#N/A</v>
      </c>
      <c r="DF27" s="84" t="e">
        <f t="shared" si="109"/>
        <v>#N/A</v>
      </c>
      <c r="DG27" s="84" t="e">
        <f t="shared" si="109"/>
        <v>#N/A</v>
      </c>
      <c r="DH27" s="38" t="e">
        <f t="shared" si="66"/>
        <v>#N/A</v>
      </c>
      <c r="DI27" s="38" t="e">
        <f t="shared" si="67"/>
        <v>#N/A</v>
      </c>
      <c r="DJ27" s="38" t="e">
        <f t="shared" si="68"/>
        <v>#N/A</v>
      </c>
      <c r="DK27" s="38" t="e">
        <f t="shared" si="69"/>
        <v>#N/A</v>
      </c>
      <c r="DL27" s="38" t="e">
        <f t="shared" si="110"/>
        <v>#N/A</v>
      </c>
      <c r="DM27" s="38" t="e">
        <f t="shared" si="110"/>
        <v>#N/A</v>
      </c>
      <c r="DN27" s="38" t="e">
        <f t="shared" si="70"/>
        <v>#N/A</v>
      </c>
      <c r="DO27" s="38" t="e">
        <f t="shared" si="71"/>
        <v>#N/A</v>
      </c>
      <c r="DP27" s="38" t="e">
        <f t="shared" si="72"/>
        <v>#N/A</v>
      </c>
      <c r="DQ27" s="38" t="e">
        <f t="shared" si="73"/>
        <v>#N/A</v>
      </c>
      <c r="DR27" s="38" t="e">
        <f t="shared" si="111"/>
        <v>#N/A</v>
      </c>
      <c r="DS27" s="38" t="e">
        <f t="shared" si="111"/>
        <v>#N/A</v>
      </c>
      <c r="DT27" s="96" t="e">
        <f t="shared" si="74"/>
        <v>#N/A</v>
      </c>
      <c r="DU27" s="96" t="e">
        <f t="shared" si="75"/>
        <v>#N/A</v>
      </c>
      <c r="DV27" s="96" t="e">
        <f t="shared" si="76"/>
        <v>#N/A</v>
      </c>
      <c r="DW27" s="96" t="e">
        <f t="shared" si="77"/>
        <v>#N/A</v>
      </c>
      <c r="DX27" s="96" t="e">
        <f t="shared" si="112"/>
        <v>#N/A</v>
      </c>
      <c r="DY27" s="96" t="e">
        <f t="shared" si="112"/>
        <v>#N/A</v>
      </c>
      <c r="DZ27" s="96" t="e">
        <f t="shared" si="78"/>
        <v>#N/A</v>
      </c>
      <c r="EA27" s="96" t="e">
        <f t="shared" si="79"/>
        <v>#N/A</v>
      </c>
      <c r="EB27" s="96" t="e">
        <f t="shared" si="80"/>
        <v>#N/A</v>
      </c>
      <c r="EC27" s="96" t="e">
        <f t="shared" si="81"/>
        <v>#N/A</v>
      </c>
      <c r="ED27" s="96" t="e">
        <f t="shared" si="113"/>
        <v>#N/A</v>
      </c>
      <c r="EE27" s="96" t="e">
        <f t="shared" si="113"/>
        <v>#N/A</v>
      </c>
      <c r="EF27" s="101" t="e">
        <f t="shared" si="82"/>
        <v>#N/A</v>
      </c>
      <c r="EG27" s="101" t="e">
        <f t="shared" si="83"/>
        <v>#N/A</v>
      </c>
      <c r="EH27" s="101" t="e">
        <f t="shared" si="84"/>
        <v>#N/A</v>
      </c>
      <c r="EI27" s="101" t="e">
        <f t="shared" si="85"/>
        <v>#N/A</v>
      </c>
      <c r="EJ27" s="101" t="e">
        <f t="shared" si="114"/>
        <v>#N/A</v>
      </c>
      <c r="EK27" s="101" t="e">
        <f t="shared" si="114"/>
        <v>#N/A</v>
      </c>
      <c r="EL27" s="101" t="e">
        <f t="shared" si="86"/>
        <v>#N/A</v>
      </c>
      <c r="EM27" s="101" t="e">
        <f t="shared" si="87"/>
        <v>#N/A</v>
      </c>
      <c r="EN27" s="101" t="e">
        <f t="shared" si="88"/>
        <v>#N/A</v>
      </c>
      <c r="EO27" s="101" t="e">
        <f t="shared" si="89"/>
        <v>#N/A</v>
      </c>
      <c r="EP27" s="101" t="e">
        <f t="shared" si="115"/>
        <v>#N/A</v>
      </c>
      <c r="EQ27" s="101" t="e">
        <f t="shared" si="115"/>
        <v>#N/A</v>
      </c>
    </row>
    <row r="28" spans="1:147">
      <c r="A28" s="174">
        <v>19</v>
      </c>
      <c r="B28" s="186"/>
      <c r="C28" s="184"/>
      <c r="D28" s="184"/>
      <c r="E28" s="207" t="e">
        <f>IF(D28="Cyprus",VLOOKUP(C28,CODES!$C$5:$D$82,2,FALSE),(VLOOKUP(D28,CODES!$C$5:$D$82,2,FALSE)))</f>
        <v>#N/A</v>
      </c>
      <c r="F28" s="186"/>
      <c r="G28" s="190">
        <f t="shared" si="90"/>
        <v>0</v>
      </c>
      <c r="H28" s="190">
        <f t="shared" si="0"/>
        <v>0</v>
      </c>
      <c r="I28" s="191">
        <f t="shared" si="91"/>
        <v>0</v>
      </c>
      <c r="J28" s="191">
        <f t="shared" si="1"/>
        <v>0</v>
      </c>
      <c r="K28" s="192">
        <f t="shared" si="92"/>
        <v>0</v>
      </c>
      <c r="L28" s="192">
        <f t="shared" si="2"/>
        <v>0</v>
      </c>
      <c r="M28" s="192">
        <f t="shared" si="93"/>
        <v>0</v>
      </c>
      <c r="N28" s="193" t="e">
        <f t="shared" si="3"/>
        <v>#DIV/0!</v>
      </c>
      <c r="O28" s="193" t="e">
        <f t="shared" si="4"/>
        <v>#DIV/0!</v>
      </c>
      <c r="P28" s="186"/>
      <c r="Q28" s="186"/>
      <c r="R28" s="186"/>
      <c r="S28" s="188"/>
      <c r="T28" s="200" t="e">
        <f>VLOOKUP(S28,CODES!$C$87:$D$92,2,FALSE)</f>
        <v>#N/A</v>
      </c>
      <c r="U28" s="194">
        <f t="shared" si="94"/>
        <v>0</v>
      </c>
      <c r="V28" s="201">
        <f t="shared" si="5"/>
        <v>0</v>
      </c>
      <c r="W28" s="202">
        <f t="shared" si="6"/>
        <v>0</v>
      </c>
      <c r="X28" s="203">
        <f t="shared" si="95"/>
        <v>0</v>
      </c>
      <c r="Y28" s="30">
        <f t="shared" si="7"/>
        <v>0</v>
      </c>
      <c r="Z28" s="30">
        <f t="shared" si="8"/>
        <v>0</v>
      </c>
      <c r="AA28" s="30">
        <f t="shared" si="9"/>
        <v>0</v>
      </c>
      <c r="AB28" s="178" t="e">
        <f t="shared" si="10"/>
        <v>#N/A</v>
      </c>
      <c r="AC28" s="60" t="e">
        <f t="shared" si="11"/>
        <v>#N/A</v>
      </c>
      <c r="AD28" s="60" t="e">
        <f t="shared" si="12"/>
        <v>#N/A</v>
      </c>
      <c r="AE28" s="60" t="e">
        <f t="shared" si="13"/>
        <v>#N/A</v>
      </c>
      <c r="AF28" s="60" t="e">
        <f t="shared" si="96"/>
        <v>#N/A</v>
      </c>
      <c r="AG28" s="60" t="e">
        <f t="shared" si="96"/>
        <v>#N/A</v>
      </c>
      <c r="AH28" s="60" t="e">
        <f t="shared" si="14"/>
        <v>#N/A</v>
      </c>
      <c r="AI28" s="60" t="e">
        <f t="shared" si="15"/>
        <v>#N/A</v>
      </c>
      <c r="AJ28" s="60" t="e">
        <f t="shared" si="16"/>
        <v>#N/A</v>
      </c>
      <c r="AK28" s="60" t="e">
        <f t="shared" si="17"/>
        <v>#N/A</v>
      </c>
      <c r="AL28" s="60" t="e">
        <f t="shared" si="97"/>
        <v>#N/A</v>
      </c>
      <c r="AM28" s="60" t="e">
        <f t="shared" si="97"/>
        <v>#N/A</v>
      </c>
      <c r="AN28" s="63" t="e">
        <f t="shared" si="18"/>
        <v>#N/A</v>
      </c>
      <c r="AO28" s="63" t="e">
        <f t="shared" si="19"/>
        <v>#N/A</v>
      </c>
      <c r="AP28" s="63" t="e">
        <f t="shared" si="20"/>
        <v>#N/A</v>
      </c>
      <c r="AQ28" s="63" t="e">
        <f t="shared" si="21"/>
        <v>#N/A</v>
      </c>
      <c r="AR28" s="63" t="e">
        <f t="shared" si="98"/>
        <v>#N/A</v>
      </c>
      <c r="AS28" s="63" t="e">
        <f t="shared" si="98"/>
        <v>#N/A</v>
      </c>
      <c r="AT28" s="63" t="e">
        <f t="shared" si="22"/>
        <v>#N/A</v>
      </c>
      <c r="AU28" s="63" t="e">
        <f t="shared" si="23"/>
        <v>#N/A</v>
      </c>
      <c r="AV28" s="63" t="e">
        <f t="shared" si="24"/>
        <v>#N/A</v>
      </c>
      <c r="AW28" s="63" t="e">
        <f t="shared" si="25"/>
        <v>#N/A</v>
      </c>
      <c r="AX28" s="63" t="e">
        <f t="shared" si="99"/>
        <v>#N/A</v>
      </c>
      <c r="AY28" s="63" t="e">
        <f t="shared" si="99"/>
        <v>#N/A</v>
      </c>
      <c r="AZ28" s="70" t="e">
        <f t="shared" si="26"/>
        <v>#N/A</v>
      </c>
      <c r="BA28" s="70" t="e">
        <f t="shared" si="27"/>
        <v>#N/A</v>
      </c>
      <c r="BB28" s="70" t="e">
        <f t="shared" si="28"/>
        <v>#N/A</v>
      </c>
      <c r="BC28" s="70" t="e">
        <f t="shared" si="29"/>
        <v>#N/A</v>
      </c>
      <c r="BD28" s="70" t="e">
        <f t="shared" si="100"/>
        <v>#N/A</v>
      </c>
      <c r="BE28" s="70" t="e">
        <f t="shared" si="100"/>
        <v>#N/A</v>
      </c>
      <c r="BF28" s="70" t="e">
        <f t="shared" si="30"/>
        <v>#N/A</v>
      </c>
      <c r="BG28" s="70" t="e">
        <f t="shared" si="31"/>
        <v>#N/A</v>
      </c>
      <c r="BH28" s="70" t="e">
        <f t="shared" si="32"/>
        <v>#N/A</v>
      </c>
      <c r="BI28" s="70" t="e">
        <f t="shared" si="33"/>
        <v>#N/A</v>
      </c>
      <c r="BJ28" s="70" t="e">
        <f t="shared" si="101"/>
        <v>#N/A</v>
      </c>
      <c r="BK28" s="70" t="e">
        <f t="shared" si="101"/>
        <v>#N/A</v>
      </c>
      <c r="BL28" s="73" t="e">
        <f t="shared" si="34"/>
        <v>#N/A</v>
      </c>
      <c r="BM28" s="73" t="e">
        <f t="shared" si="35"/>
        <v>#N/A</v>
      </c>
      <c r="BN28" s="73" t="e">
        <f t="shared" si="36"/>
        <v>#N/A</v>
      </c>
      <c r="BO28" s="73" t="e">
        <f t="shared" si="37"/>
        <v>#N/A</v>
      </c>
      <c r="BP28" s="73" t="e">
        <f t="shared" si="102"/>
        <v>#N/A</v>
      </c>
      <c r="BQ28" s="73" t="e">
        <f t="shared" si="102"/>
        <v>#N/A</v>
      </c>
      <c r="BR28" s="73" t="e">
        <f t="shared" si="38"/>
        <v>#N/A</v>
      </c>
      <c r="BS28" s="73" t="e">
        <f t="shared" si="39"/>
        <v>#N/A</v>
      </c>
      <c r="BT28" s="73" t="e">
        <f t="shared" si="40"/>
        <v>#N/A</v>
      </c>
      <c r="BU28" s="73" t="e">
        <f t="shared" si="41"/>
        <v>#N/A</v>
      </c>
      <c r="BV28" s="73" t="e">
        <f t="shared" si="103"/>
        <v>#N/A</v>
      </c>
      <c r="BW28" s="73" t="e">
        <f t="shared" si="103"/>
        <v>#N/A</v>
      </c>
      <c r="BX28" s="66" t="e">
        <f t="shared" si="42"/>
        <v>#N/A</v>
      </c>
      <c r="BY28" s="66" t="e">
        <f t="shared" si="43"/>
        <v>#N/A</v>
      </c>
      <c r="BZ28" s="66" t="e">
        <f t="shared" si="44"/>
        <v>#N/A</v>
      </c>
      <c r="CA28" s="66" t="e">
        <f t="shared" si="45"/>
        <v>#N/A</v>
      </c>
      <c r="CB28" s="66" t="e">
        <f t="shared" si="104"/>
        <v>#N/A</v>
      </c>
      <c r="CC28" s="66" t="e">
        <f t="shared" si="104"/>
        <v>#N/A</v>
      </c>
      <c r="CD28" s="66" t="e">
        <f t="shared" si="46"/>
        <v>#N/A</v>
      </c>
      <c r="CE28" s="66" t="e">
        <f t="shared" si="47"/>
        <v>#N/A</v>
      </c>
      <c r="CF28" s="66" t="e">
        <f t="shared" si="48"/>
        <v>#N/A</v>
      </c>
      <c r="CG28" s="66" t="e">
        <f t="shared" si="49"/>
        <v>#N/A</v>
      </c>
      <c r="CH28" s="66" t="e">
        <f t="shared" si="105"/>
        <v>#N/A</v>
      </c>
      <c r="CI28" s="66" t="e">
        <f t="shared" si="105"/>
        <v>#N/A</v>
      </c>
      <c r="CJ28" s="77" t="e">
        <f t="shared" si="50"/>
        <v>#N/A</v>
      </c>
      <c r="CK28" s="77" t="e">
        <f t="shared" si="51"/>
        <v>#N/A</v>
      </c>
      <c r="CL28" s="77" t="e">
        <f t="shared" si="52"/>
        <v>#N/A</v>
      </c>
      <c r="CM28" s="77" t="e">
        <f t="shared" si="53"/>
        <v>#N/A</v>
      </c>
      <c r="CN28" s="77" t="e">
        <f t="shared" si="106"/>
        <v>#N/A</v>
      </c>
      <c r="CO28" s="77" t="e">
        <f t="shared" si="106"/>
        <v>#N/A</v>
      </c>
      <c r="CP28" s="77" t="e">
        <f t="shared" si="54"/>
        <v>#N/A</v>
      </c>
      <c r="CQ28" s="77" t="e">
        <f t="shared" si="55"/>
        <v>#N/A</v>
      </c>
      <c r="CR28" s="77" t="e">
        <f t="shared" si="56"/>
        <v>#N/A</v>
      </c>
      <c r="CS28" s="77" t="e">
        <f t="shared" si="57"/>
        <v>#N/A</v>
      </c>
      <c r="CT28" s="77" t="e">
        <f t="shared" si="107"/>
        <v>#N/A</v>
      </c>
      <c r="CU28" s="77" t="e">
        <f t="shared" si="107"/>
        <v>#N/A</v>
      </c>
      <c r="CV28" s="84" t="e">
        <f t="shared" si="58"/>
        <v>#N/A</v>
      </c>
      <c r="CW28" s="84" t="e">
        <f t="shared" si="59"/>
        <v>#N/A</v>
      </c>
      <c r="CX28" s="84" t="e">
        <f t="shared" si="60"/>
        <v>#N/A</v>
      </c>
      <c r="CY28" s="84" t="e">
        <f t="shared" si="61"/>
        <v>#N/A</v>
      </c>
      <c r="CZ28" s="84" t="e">
        <f t="shared" si="108"/>
        <v>#N/A</v>
      </c>
      <c r="DA28" s="84" t="e">
        <f t="shared" si="108"/>
        <v>#N/A</v>
      </c>
      <c r="DB28" s="84" t="e">
        <f t="shared" si="62"/>
        <v>#N/A</v>
      </c>
      <c r="DC28" s="84" t="e">
        <f t="shared" si="63"/>
        <v>#N/A</v>
      </c>
      <c r="DD28" s="84" t="e">
        <f t="shared" si="64"/>
        <v>#N/A</v>
      </c>
      <c r="DE28" s="84" t="e">
        <f t="shared" si="65"/>
        <v>#N/A</v>
      </c>
      <c r="DF28" s="84" t="e">
        <f t="shared" si="109"/>
        <v>#N/A</v>
      </c>
      <c r="DG28" s="84" t="e">
        <f t="shared" si="109"/>
        <v>#N/A</v>
      </c>
      <c r="DH28" s="38" t="e">
        <f t="shared" si="66"/>
        <v>#N/A</v>
      </c>
      <c r="DI28" s="38" t="e">
        <f t="shared" si="67"/>
        <v>#N/A</v>
      </c>
      <c r="DJ28" s="38" t="e">
        <f t="shared" si="68"/>
        <v>#N/A</v>
      </c>
      <c r="DK28" s="38" t="e">
        <f t="shared" si="69"/>
        <v>#N/A</v>
      </c>
      <c r="DL28" s="38" t="e">
        <f t="shared" si="110"/>
        <v>#N/A</v>
      </c>
      <c r="DM28" s="38" t="e">
        <f t="shared" si="110"/>
        <v>#N/A</v>
      </c>
      <c r="DN28" s="38" t="e">
        <f t="shared" si="70"/>
        <v>#N/A</v>
      </c>
      <c r="DO28" s="38" t="e">
        <f t="shared" si="71"/>
        <v>#N/A</v>
      </c>
      <c r="DP28" s="38" t="e">
        <f t="shared" si="72"/>
        <v>#N/A</v>
      </c>
      <c r="DQ28" s="38" t="e">
        <f t="shared" si="73"/>
        <v>#N/A</v>
      </c>
      <c r="DR28" s="38" t="e">
        <f t="shared" si="111"/>
        <v>#N/A</v>
      </c>
      <c r="DS28" s="38" t="e">
        <f t="shared" si="111"/>
        <v>#N/A</v>
      </c>
      <c r="DT28" s="96" t="e">
        <f t="shared" si="74"/>
        <v>#N/A</v>
      </c>
      <c r="DU28" s="96" t="e">
        <f t="shared" si="75"/>
        <v>#N/A</v>
      </c>
      <c r="DV28" s="96" t="e">
        <f t="shared" si="76"/>
        <v>#N/A</v>
      </c>
      <c r="DW28" s="96" t="e">
        <f t="shared" si="77"/>
        <v>#N/A</v>
      </c>
      <c r="DX28" s="96" t="e">
        <f t="shared" si="112"/>
        <v>#N/A</v>
      </c>
      <c r="DY28" s="96" t="e">
        <f t="shared" si="112"/>
        <v>#N/A</v>
      </c>
      <c r="DZ28" s="96" t="e">
        <f t="shared" si="78"/>
        <v>#N/A</v>
      </c>
      <c r="EA28" s="96" t="e">
        <f t="shared" si="79"/>
        <v>#N/A</v>
      </c>
      <c r="EB28" s="96" t="e">
        <f t="shared" si="80"/>
        <v>#N/A</v>
      </c>
      <c r="EC28" s="96" t="e">
        <f t="shared" si="81"/>
        <v>#N/A</v>
      </c>
      <c r="ED28" s="96" t="e">
        <f t="shared" si="113"/>
        <v>#N/A</v>
      </c>
      <c r="EE28" s="96" t="e">
        <f t="shared" si="113"/>
        <v>#N/A</v>
      </c>
      <c r="EF28" s="101" t="e">
        <f t="shared" si="82"/>
        <v>#N/A</v>
      </c>
      <c r="EG28" s="101" t="e">
        <f t="shared" si="83"/>
        <v>#N/A</v>
      </c>
      <c r="EH28" s="101" t="e">
        <f t="shared" si="84"/>
        <v>#N/A</v>
      </c>
      <c r="EI28" s="101" t="e">
        <f t="shared" si="85"/>
        <v>#N/A</v>
      </c>
      <c r="EJ28" s="101" t="e">
        <f t="shared" si="114"/>
        <v>#N/A</v>
      </c>
      <c r="EK28" s="101" t="e">
        <f t="shared" si="114"/>
        <v>#N/A</v>
      </c>
      <c r="EL28" s="101" t="e">
        <f t="shared" si="86"/>
        <v>#N/A</v>
      </c>
      <c r="EM28" s="101" t="e">
        <f t="shared" si="87"/>
        <v>#N/A</v>
      </c>
      <c r="EN28" s="101" t="e">
        <f t="shared" si="88"/>
        <v>#N/A</v>
      </c>
      <c r="EO28" s="101" t="e">
        <f t="shared" si="89"/>
        <v>#N/A</v>
      </c>
      <c r="EP28" s="101" t="e">
        <f t="shared" si="115"/>
        <v>#N/A</v>
      </c>
      <c r="EQ28" s="101" t="e">
        <f t="shared" si="115"/>
        <v>#N/A</v>
      </c>
    </row>
    <row r="29" spans="1:147">
      <c r="A29" s="174">
        <v>20</v>
      </c>
      <c r="B29" s="186"/>
      <c r="C29" s="184"/>
      <c r="D29" s="184"/>
      <c r="E29" s="207" t="e">
        <f>IF(D29="Cyprus",VLOOKUP(C29,CODES!$C$5:$D$82,2,FALSE),(VLOOKUP(D29,CODES!$C$5:$D$82,2,FALSE)))</f>
        <v>#N/A</v>
      </c>
      <c r="F29" s="186"/>
      <c r="G29" s="190">
        <f t="shared" si="90"/>
        <v>0</v>
      </c>
      <c r="H29" s="190">
        <f t="shared" si="0"/>
        <v>0</v>
      </c>
      <c r="I29" s="191">
        <f t="shared" si="91"/>
        <v>0</v>
      </c>
      <c r="J29" s="191">
        <f t="shared" si="1"/>
        <v>0</v>
      </c>
      <c r="K29" s="192">
        <f t="shared" si="92"/>
        <v>0</v>
      </c>
      <c r="L29" s="192">
        <f t="shared" si="2"/>
        <v>0</v>
      </c>
      <c r="M29" s="192">
        <f t="shared" si="93"/>
        <v>0</v>
      </c>
      <c r="N29" s="193" t="e">
        <f t="shared" si="3"/>
        <v>#DIV/0!</v>
      </c>
      <c r="O29" s="193" t="e">
        <f t="shared" si="4"/>
        <v>#DIV/0!</v>
      </c>
      <c r="P29" s="186"/>
      <c r="Q29" s="186"/>
      <c r="R29" s="186"/>
      <c r="S29" s="188"/>
      <c r="T29" s="200" t="e">
        <f>VLOOKUP(S29,CODES!$C$87:$D$92,2,FALSE)</f>
        <v>#N/A</v>
      </c>
      <c r="U29" s="194">
        <f t="shared" si="94"/>
        <v>0</v>
      </c>
      <c r="V29" s="201">
        <f t="shared" si="5"/>
        <v>0</v>
      </c>
      <c r="W29" s="202">
        <f t="shared" si="6"/>
        <v>0</v>
      </c>
      <c r="X29" s="203">
        <f t="shared" si="95"/>
        <v>0</v>
      </c>
      <c r="Y29" s="30">
        <f t="shared" si="7"/>
        <v>0</v>
      </c>
      <c r="Z29" s="30">
        <f t="shared" si="8"/>
        <v>0</v>
      </c>
      <c r="AA29" s="30">
        <f t="shared" si="9"/>
        <v>0</v>
      </c>
      <c r="AB29" s="178" t="e">
        <f t="shared" si="10"/>
        <v>#N/A</v>
      </c>
      <c r="AC29" s="60" t="e">
        <f t="shared" si="11"/>
        <v>#N/A</v>
      </c>
      <c r="AD29" s="60" t="e">
        <f t="shared" si="12"/>
        <v>#N/A</v>
      </c>
      <c r="AE29" s="60" t="e">
        <f t="shared" si="13"/>
        <v>#N/A</v>
      </c>
      <c r="AF29" s="60" t="e">
        <f t="shared" si="96"/>
        <v>#N/A</v>
      </c>
      <c r="AG29" s="60" t="e">
        <f t="shared" si="96"/>
        <v>#N/A</v>
      </c>
      <c r="AH29" s="60" t="e">
        <f t="shared" si="14"/>
        <v>#N/A</v>
      </c>
      <c r="AI29" s="60" t="e">
        <f t="shared" si="15"/>
        <v>#N/A</v>
      </c>
      <c r="AJ29" s="60" t="e">
        <f t="shared" si="16"/>
        <v>#N/A</v>
      </c>
      <c r="AK29" s="60" t="e">
        <f t="shared" si="17"/>
        <v>#N/A</v>
      </c>
      <c r="AL29" s="60" t="e">
        <f t="shared" si="97"/>
        <v>#N/A</v>
      </c>
      <c r="AM29" s="60" t="e">
        <f t="shared" si="97"/>
        <v>#N/A</v>
      </c>
      <c r="AN29" s="63" t="e">
        <f t="shared" si="18"/>
        <v>#N/A</v>
      </c>
      <c r="AO29" s="63" t="e">
        <f t="shared" si="19"/>
        <v>#N/A</v>
      </c>
      <c r="AP29" s="63" t="e">
        <f t="shared" si="20"/>
        <v>#N/A</v>
      </c>
      <c r="AQ29" s="63" t="e">
        <f t="shared" si="21"/>
        <v>#N/A</v>
      </c>
      <c r="AR29" s="63" t="e">
        <f t="shared" si="98"/>
        <v>#N/A</v>
      </c>
      <c r="AS29" s="63" t="e">
        <f t="shared" si="98"/>
        <v>#N/A</v>
      </c>
      <c r="AT29" s="63" t="e">
        <f t="shared" si="22"/>
        <v>#N/A</v>
      </c>
      <c r="AU29" s="63" t="e">
        <f t="shared" si="23"/>
        <v>#N/A</v>
      </c>
      <c r="AV29" s="63" t="e">
        <f t="shared" si="24"/>
        <v>#N/A</v>
      </c>
      <c r="AW29" s="63" t="e">
        <f t="shared" si="25"/>
        <v>#N/A</v>
      </c>
      <c r="AX29" s="63" t="e">
        <f t="shared" si="99"/>
        <v>#N/A</v>
      </c>
      <c r="AY29" s="63" t="e">
        <f t="shared" si="99"/>
        <v>#N/A</v>
      </c>
      <c r="AZ29" s="70" t="e">
        <f t="shared" si="26"/>
        <v>#N/A</v>
      </c>
      <c r="BA29" s="70" t="e">
        <f t="shared" si="27"/>
        <v>#N/A</v>
      </c>
      <c r="BB29" s="70" t="e">
        <f t="shared" si="28"/>
        <v>#N/A</v>
      </c>
      <c r="BC29" s="70" t="e">
        <f t="shared" si="29"/>
        <v>#N/A</v>
      </c>
      <c r="BD29" s="70" t="e">
        <f t="shared" si="100"/>
        <v>#N/A</v>
      </c>
      <c r="BE29" s="70" t="e">
        <f t="shared" si="100"/>
        <v>#N/A</v>
      </c>
      <c r="BF29" s="70" t="e">
        <f t="shared" si="30"/>
        <v>#N/A</v>
      </c>
      <c r="BG29" s="70" t="e">
        <f t="shared" si="31"/>
        <v>#N/A</v>
      </c>
      <c r="BH29" s="70" t="e">
        <f t="shared" si="32"/>
        <v>#N/A</v>
      </c>
      <c r="BI29" s="70" t="e">
        <f t="shared" si="33"/>
        <v>#N/A</v>
      </c>
      <c r="BJ29" s="70" t="e">
        <f t="shared" si="101"/>
        <v>#N/A</v>
      </c>
      <c r="BK29" s="70" t="e">
        <f t="shared" si="101"/>
        <v>#N/A</v>
      </c>
      <c r="BL29" s="73" t="e">
        <f t="shared" si="34"/>
        <v>#N/A</v>
      </c>
      <c r="BM29" s="73" t="e">
        <f t="shared" si="35"/>
        <v>#N/A</v>
      </c>
      <c r="BN29" s="73" t="e">
        <f t="shared" si="36"/>
        <v>#N/A</v>
      </c>
      <c r="BO29" s="73" t="e">
        <f t="shared" si="37"/>
        <v>#N/A</v>
      </c>
      <c r="BP29" s="73" t="e">
        <f t="shared" si="102"/>
        <v>#N/A</v>
      </c>
      <c r="BQ29" s="73" t="e">
        <f t="shared" si="102"/>
        <v>#N/A</v>
      </c>
      <c r="BR29" s="73" t="e">
        <f t="shared" si="38"/>
        <v>#N/A</v>
      </c>
      <c r="BS29" s="73" t="e">
        <f t="shared" si="39"/>
        <v>#N/A</v>
      </c>
      <c r="BT29" s="73" t="e">
        <f t="shared" si="40"/>
        <v>#N/A</v>
      </c>
      <c r="BU29" s="73" t="e">
        <f t="shared" si="41"/>
        <v>#N/A</v>
      </c>
      <c r="BV29" s="73" t="e">
        <f t="shared" si="103"/>
        <v>#N/A</v>
      </c>
      <c r="BW29" s="73" t="e">
        <f t="shared" si="103"/>
        <v>#N/A</v>
      </c>
      <c r="BX29" s="66" t="e">
        <f t="shared" si="42"/>
        <v>#N/A</v>
      </c>
      <c r="BY29" s="66" t="e">
        <f t="shared" si="43"/>
        <v>#N/A</v>
      </c>
      <c r="BZ29" s="66" t="e">
        <f t="shared" si="44"/>
        <v>#N/A</v>
      </c>
      <c r="CA29" s="66" t="e">
        <f t="shared" si="45"/>
        <v>#N/A</v>
      </c>
      <c r="CB29" s="66" t="e">
        <f t="shared" si="104"/>
        <v>#N/A</v>
      </c>
      <c r="CC29" s="66" t="e">
        <f t="shared" si="104"/>
        <v>#N/A</v>
      </c>
      <c r="CD29" s="66" t="e">
        <f t="shared" si="46"/>
        <v>#N/A</v>
      </c>
      <c r="CE29" s="66" t="e">
        <f t="shared" si="47"/>
        <v>#N/A</v>
      </c>
      <c r="CF29" s="66" t="e">
        <f t="shared" si="48"/>
        <v>#N/A</v>
      </c>
      <c r="CG29" s="66" t="e">
        <f t="shared" si="49"/>
        <v>#N/A</v>
      </c>
      <c r="CH29" s="66" t="e">
        <f t="shared" si="105"/>
        <v>#N/A</v>
      </c>
      <c r="CI29" s="66" t="e">
        <f t="shared" si="105"/>
        <v>#N/A</v>
      </c>
      <c r="CJ29" s="77" t="e">
        <f t="shared" si="50"/>
        <v>#N/A</v>
      </c>
      <c r="CK29" s="77" t="e">
        <f t="shared" si="51"/>
        <v>#N/A</v>
      </c>
      <c r="CL29" s="77" t="e">
        <f t="shared" si="52"/>
        <v>#N/A</v>
      </c>
      <c r="CM29" s="77" t="e">
        <f t="shared" si="53"/>
        <v>#N/A</v>
      </c>
      <c r="CN29" s="77" t="e">
        <f t="shared" si="106"/>
        <v>#N/A</v>
      </c>
      <c r="CO29" s="77" t="e">
        <f t="shared" si="106"/>
        <v>#N/A</v>
      </c>
      <c r="CP29" s="77" t="e">
        <f t="shared" si="54"/>
        <v>#N/A</v>
      </c>
      <c r="CQ29" s="77" t="e">
        <f t="shared" si="55"/>
        <v>#N/A</v>
      </c>
      <c r="CR29" s="77" t="e">
        <f t="shared" si="56"/>
        <v>#N/A</v>
      </c>
      <c r="CS29" s="77" t="e">
        <f t="shared" si="57"/>
        <v>#N/A</v>
      </c>
      <c r="CT29" s="77" t="e">
        <f t="shared" si="107"/>
        <v>#N/A</v>
      </c>
      <c r="CU29" s="77" t="e">
        <f t="shared" si="107"/>
        <v>#N/A</v>
      </c>
      <c r="CV29" s="84" t="e">
        <f t="shared" si="58"/>
        <v>#N/A</v>
      </c>
      <c r="CW29" s="84" t="e">
        <f t="shared" si="59"/>
        <v>#N/A</v>
      </c>
      <c r="CX29" s="84" t="e">
        <f t="shared" si="60"/>
        <v>#N/A</v>
      </c>
      <c r="CY29" s="84" t="e">
        <f t="shared" si="61"/>
        <v>#N/A</v>
      </c>
      <c r="CZ29" s="84" t="e">
        <f t="shared" si="108"/>
        <v>#N/A</v>
      </c>
      <c r="DA29" s="84" t="e">
        <f t="shared" si="108"/>
        <v>#N/A</v>
      </c>
      <c r="DB29" s="84" t="e">
        <f t="shared" si="62"/>
        <v>#N/A</v>
      </c>
      <c r="DC29" s="84" t="e">
        <f t="shared" si="63"/>
        <v>#N/A</v>
      </c>
      <c r="DD29" s="84" t="e">
        <f t="shared" si="64"/>
        <v>#N/A</v>
      </c>
      <c r="DE29" s="84" t="e">
        <f t="shared" si="65"/>
        <v>#N/A</v>
      </c>
      <c r="DF29" s="84" t="e">
        <f t="shared" si="109"/>
        <v>#N/A</v>
      </c>
      <c r="DG29" s="84" t="e">
        <f t="shared" si="109"/>
        <v>#N/A</v>
      </c>
      <c r="DH29" s="38" t="e">
        <f t="shared" si="66"/>
        <v>#N/A</v>
      </c>
      <c r="DI29" s="38" t="e">
        <f t="shared" si="67"/>
        <v>#N/A</v>
      </c>
      <c r="DJ29" s="38" t="e">
        <f t="shared" si="68"/>
        <v>#N/A</v>
      </c>
      <c r="DK29" s="38" t="e">
        <f t="shared" si="69"/>
        <v>#N/A</v>
      </c>
      <c r="DL29" s="38" t="e">
        <f t="shared" si="110"/>
        <v>#N/A</v>
      </c>
      <c r="DM29" s="38" t="e">
        <f t="shared" si="110"/>
        <v>#N/A</v>
      </c>
      <c r="DN29" s="38" t="e">
        <f t="shared" si="70"/>
        <v>#N/A</v>
      </c>
      <c r="DO29" s="38" t="e">
        <f t="shared" si="71"/>
        <v>#N/A</v>
      </c>
      <c r="DP29" s="38" t="e">
        <f t="shared" si="72"/>
        <v>#N/A</v>
      </c>
      <c r="DQ29" s="38" t="e">
        <f t="shared" si="73"/>
        <v>#N/A</v>
      </c>
      <c r="DR29" s="38" t="e">
        <f t="shared" si="111"/>
        <v>#N/A</v>
      </c>
      <c r="DS29" s="38" t="e">
        <f t="shared" si="111"/>
        <v>#N/A</v>
      </c>
      <c r="DT29" s="96" t="e">
        <f t="shared" si="74"/>
        <v>#N/A</v>
      </c>
      <c r="DU29" s="96" t="e">
        <f t="shared" si="75"/>
        <v>#N/A</v>
      </c>
      <c r="DV29" s="96" t="e">
        <f t="shared" si="76"/>
        <v>#N/A</v>
      </c>
      <c r="DW29" s="96" t="e">
        <f t="shared" si="77"/>
        <v>#N/A</v>
      </c>
      <c r="DX29" s="96" t="e">
        <f t="shared" si="112"/>
        <v>#N/A</v>
      </c>
      <c r="DY29" s="96" t="e">
        <f t="shared" si="112"/>
        <v>#N/A</v>
      </c>
      <c r="DZ29" s="96" t="e">
        <f t="shared" si="78"/>
        <v>#N/A</v>
      </c>
      <c r="EA29" s="96" t="e">
        <f t="shared" si="79"/>
        <v>#N/A</v>
      </c>
      <c r="EB29" s="96" t="e">
        <f t="shared" si="80"/>
        <v>#N/A</v>
      </c>
      <c r="EC29" s="96" t="e">
        <f t="shared" si="81"/>
        <v>#N/A</v>
      </c>
      <c r="ED29" s="96" t="e">
        <f t="shared" si="113"/>
        <v>#N/A</v>
      </c>
      <c r="EE29" s="96" t="e">
        <f t="shared" si="113"/>
        <v>#N/A</v>
      </c>
      <c r="EF29" s="101" t="e">
        <f t="shared" si="82"/>
        <v>#N/A</v>
      </c>
      <c r="EG29" s="101" t="e">
        <f t="shared" si="83"/>
        <v>#N/A</v>
      </c>
      <c r="EH29" s="101" t="e">
        <f t="shared" si="84"/>
        <v>#N/A</v>
      </c>
      <c r="EI29" s="101" t="e">
        <f t="shared" si="85"/>
        <v>#N/A</v>
      </c>
      <c r="EJ29" s="101" t="e">
        <f t="shared" si="114"/>
        <v>#N/A</v>
      </c>
      <c r="EK29" s="101" t="e">
        <f t="shared" si="114"/>
        <v>#N/A</v>
      </c>
      <c r="EL29" s="101" t="e">
        <f t="shared" si="86"/>
        <v>#N/A</v>
      </c>
      <c r="EM29" s="101" t="e">
        <f t="shared" si="87"/>
        <v>#N/A</v>
      </c>
      <c r="EN29" s="101" t="e">
        <f t="shared" si="88"/>
        <v>#N/A</v>
      </c>
      <c r="EO29" s="101" t="e">
        <f t="shared" si="89"/>
        <v>#N/A</v>
      </c>
      <c r="EP29" s="101" t="e">
        <f t="shared" si="115"/>
        <v>#N/A</v>
      </c>
      <c r="EQ29" s="101" t="e">
        <f t="shared" si="115"/>
        <v>#N/A</v>
      </c>
    </row>
    <row r="30" spans="1:147">
      <c r="A30" s="174">
        <v>21</v>
      </c>
      <c r="B30" s="186"/>
      <c r="C30" s="184"/>
      <c r="D30" s="184"/>
      <c r="E30" s="207" t="e">
        <f>IF(D30="Cyprus",VLOOKUP(C30,CODES!$C$5:$D$82,2,FALSE),(VLOOKUP(D30,CODES!$C$5:$D$82,2,FALSE)))</f>
        <v>#N/A</v>
      </c>
      <c r="F30" s="186"/>
      <c r="G30" s="190">
        <f t="shared" si="90"/>
        <v>0</v>
      </c>
      <c r="H30" s="190">
        <f t="shared" si="0"/>
        <v>0</v>
      </c>
      <c r="I30" s="191">
        <f t="shared" si="91"/>
        <v>0</v>
      </c>
      <c r="J30" s="191">
        <f t="shared" si="1"/>
        <v>0</v>
      </c>
      <c r="K30" s="192">
        <f t="shared" si="92"/>
        <v>0</v>
      </c>
      <c r="L30" s="192">
        <f t="shared" si="2"/>
        <v>0</v>
      </c>
      <c r="M30" s="192">
        <f t="shared" si="93"/>
        <v>0</v>
      </c>
      <c r="N30" s="193" t="e">
        <f t="shared" si="3"/>
        <v>#DIV/0!</v>
      </c>
      <c r="O30" s="193" t="e">
        <f t="shared" si="4"/>
        <v>#DIV/0!</v>
      </c>
      <c r="P30" s="186"/>
      <c r="Q30" s="186"/>
      <c r="R30" s="186"/>
      <c r="S30" s="188"/>
      <c r="T30" s="200" t="e">
        <f>VLOOKUP(S30,CODES!$C$87:$D$92,2,FALSE)</f>
        <v>#N/A</v>
      </c>
      <c r="U30" s="194">
        <f t="shared" si="94"/>
        <v>0</v>
      </c>
      <c r="V30" s="201">
        <f t="shared" si="5"/>
        <v>0</v>
      </c>
      <c r="W30" s="202">
        <f t="shared" si="6"/>
        <v>0</v>
      </c>
      <c r="X30" s="203">
        <f t="shared" si="95"/>
        <v>0</v>
      </c>
      <c r="Y30" s="30">
        <f t="shared" si="7"/>
        <v>0</v>
      </c>
      <c r="Z30" s="30">
        <f t="shared" si="8"/>
        <v>0</v>
      </c>
      <c r="AA30" s="30">
        <f t="shared" si="9"/>
        <v>0</v>
      </c>
      <c r="AB30" s="178" t="e">
        <f t="shared" si="10"/>
        <v>#N/A</v>
      </c>
      <c r="AC30" s="60" t="e">
        <f t="shared" si="11"/>
        <v>#N/A</v>
      </c>
      <c r="AD30" s="60" t="e">
        <f t="shared" si="12"/>
        <v>#N/A</v>
      </c>
      <c r="AE30" s="60" t="e">
        <f t="shared" si="13"/>
        <v>#N/A</v>
      </c>
      <c r="AF30" s="60" t="e">
        <f t="shared" si="96"/>
        <v>#N/A</v>
      </c>
      <c r="AG30" s="60" t="e">
        <f t="shared" si="96"/>
        <v>#N/A</v>
      </c>
      <c r="AH30" s="60" t="e">
        <f t="shared" si="14"/>
        <v>#N/A</v>
      </c>
      <c r="AI30" s="60" t="e">
        <f t="shared" si="15"/>
        <v>#N/A</v>
      </c>
      <c r="AJ30" s="60" t="e">
        <f t="shared" si="16"/>
        <v>#N/A</v>
      </c>
      <c r="AK30" s="60" t="e">
        <f t="shared" si="17"/>
        <v>#N/A</v>
      </c>
      <c r="AL30" s="60" t="e">
        <f t="shared" si="97"/>
        <v>#N/A</v>
      </c>
      <c r="AM30" s="60" t="e">
        <f t="shared" si="97"/>
        <v>#N/A</v>
      </c>
      <c r="AN30" s="63" t="e">
        <f t="shared" si="18"/>
        <v>#N/A</v>
      </c>
      <c r="AO30" s="63" t="e">
        <f t="shared" si="19"/>
        <v>#N/A</v>
      </c>
      <c r="AP30" s="63" t="e">
        <f t="shared" si="20"/>
        <v>#N/A</v>
      </c>
      <c r="AQ30" s="63" t="e">
        <f t="shared" si="21"/>
        <v>#N/A</v>
      </c>
      <c r="AR30" s="63" t="e">
        <f t="shared" si="98"/>
        <v>#N/A</v>
      </c>
      <c r="AS30" s="63" t="e">
        <f t="shared" si="98"/>
        <v>#N/A</v>
      </c>
      <c r="AT30" s="63" t="e">
        <f t="shared" si="22"/>
        <v>#N/A</v>
      </c>
      <c r="AU30" s="63" t="e">
        <f t="shared" si="23"/>
        <v>#N/A</v>
      </c>
      <c r="AV30" s="63" t="e">
        <f t="shared" si="24"/>
        <v>#N/A</v>
      </c>
      <c r="AW30" s="63" t="e">
        <f t="shared" si="25"/>
        <v>#N/A</v>
      </c>
      <c r="AX30" s="63" t="e">
        <f t="shared" si="99"/>
        <v>#N/A</v>
      </c>
      <c r="AY30" s="63" t="e">
        <f t="shared" si="99"/>
        <v>#N/A</v>
      </c>
      <c r="AZ30" s="70" t="e">
        <f t="shared" si="26"/>
        <v>#N/A</v>
      </c>
      <c r="BA30" s="70" t="e">
        <f t="shared" si="27"/>
        <v>#N/A</v>
      </c>
      <c r="BB30" s="70" t="e">
        <f t="shared" si="28"/>
        <v>#N/A</v>
      </c>
      <c r="BC30" s="70" t="e">
        <f t="shared" si="29"/>
        <v>#N/A</v>
      </c>
      <c r="BD30" s="70" t="e">
        <f t="shared" si="100"/>
        <v>#N/A</v>
      </c>
      <c r="BE30" s="70" t="e">
        <f t="shared" si="100"/>
        <v>#N/A</v>
      </c>
      <c r="BF30" s="70" t="e">
        <f t="shared" si="30"/>
        <v>#N/A</v>
      </c>
      <c r="BG30" s="70" t="e">
        <f t="shared" si="31"/>
        <v>#N/A</v>
      </c>
      <c r="BH30" s="70" t="e">
        <f t="shared" si="32"/>
        <v>#N/A</v>
      </c>
      <c r="BI30" s="70" t="e">
        <f t="shared" si="33"/>
        <v>#N/A</v>
      </c>
      <c r="BJ30" s="70" t="e">
        <f t="shared" si="101"/>
        <v>#N/A</v>
      </c>
      <c r="BK30" s="70" t="e">
        <f t="shared" si="101"/>
        <v>#N/A</v>
      </c>
      <c r="BL30" s="73" t="e">
        <f t="shared" si="34"/>
        <v>#N/A</v>
      </c>
      <c r="BM30" s="73" t="e">
        <f t="shared" si="35"/>
        <v>#N/A</v>
      </c>
      <c r="BN30" s="73" t="e">
        <f t="shared" si="36"/>
        <v>#N/A</v>
      </c>
      <c r="BO30" s="73" t="e">
        <f t="shared" si="37"/>
        <v>#N/A</v>
      </c>
      <c r="BP30" s="73" t="e">
        <f t="shared" si="102"/>
        <v>#N/A</v>
      </c>
      <c r="BQ30" s="73" t="e">
        <f t="shared" si="102"/>
        <v>#N/A</v>
      </c>
      <c r="BR30" s="73" t="e">
        <f t="shared" si="38"/>
        <v>#N/A</v>
      </c>
      <c r="BS30" s="73" t="e">
        <f t="shared" si="39"/>
        <v>#N/A</v>
      </c>
      <c r="BT30" s="73" t="e">
        <f t="shared" si="40"/>
        <v>#N/A</v>
      </c>
      <c r="BU30" s="73" t="e">
        <f t="shared" si="41"/>
        <v>#N/A</v>
      </c>
      <c r="BV30" s="73" t="e">
        <f t="shared" si="103"/>
        <v>#N/A</v>
      </c>
      <c r="BW30" s="73" t="e">
        <f t="shared" si="103"/>
        <v>#N/A</v>
      </c>
      <c r="BX30" s="66" t="e">
        <f t="shared" si="42"/>
        <v>#N/A</v>
      </c>
      <c r="BY30" s="66" t="e">
        <f t="shared" si="43"/>
        <v>#N/A</v>
      </c>
      <c r="BZ30" s="66" t="e">
        <f t="shared" si="44"/>
        <v>#N/A</v>
      </c>
      <c r="CA30" s="66" t="e">
        <f t="shared" si="45"/>
        <v>#N/A</v>
      </c>
      <c r="CB30" s="66" t="e">
        <f t="shared" si="104"/>
        <v>#N/A</v>
      </c>
      <c r="CC30" s="66" t="e">
        <f t="shared" si="104"/>
        <v>#N/A</v>
      </c>
      <c r="CD30" s="66" t="e">
        <f t="shared" si="46"/>
        <v>#N/A</v>
      </c>
      <c r="CE30" s="66" t="e">
        <f t="shared" si="47"/>
        <v>#N/A</v>
      </c>
      <c r="CF30" s="66" t="e">
        <f t="shared" si="48"/>
        <v>#N/A</v>
      </c>
      <c r="CG30" s="66" t="e">
        <f t="shared" si="49"/>
        <v>#N/A</v>
      </c>
      <c r="CH30" s="66" t="e">
        <f t="shared" si="105"/>
        <v>#N/A</v>
      </c>
      <c r="CI30" s="66" t="e">
        <f t="shared" si="105"/>
        <v>#N/A</v>
      </c>
      <c r="CJ30" s="77" t="e">
        <f t="shared" si="50"/>
        <v>#N/A</v>
      </c>
      <c r="CK30" s="77" t="e">
        <f t="shared" si="51"/>
        <v>#N/A</v>
      </c>
      <c r="CL30" s="77" t="e">
        <f t="shared" si="52"/>
        <v>#N/A</v>
      </c>
      <c r="CM30" s="77" t="e">
        <f t="shared" si="53"/>
        <v>#N/A</v>
      </c>
      <c r="CN30" s="77" t="e">
        <f t="shared" si="106"/>
        <v>#N/A</v>
      </c>
      <c r="CO30" s="77" t="e">
        <f t="shared" si="106"/>
        <v>#N/A</v>
      </c>
      <c r="CP30" s="77" t="e">
        <f t="shared" si="54"/>
        <v>#N/A</v>
      </c>
      <c r="CQ30" s="77" t="e">
        <f t="shared" si="55"/>
        <v>#N/A</v>
      </c>
      <c r="CR30" s="77" t="e">
        <f t="shared" si="56"/>
        <v>#N/A</v>
      </c>
      <c r="CS30" s="77" t="e">
        <f t="shared" si="57"/>
        <v>#N/A</v>
      </c>
      <c r="CT30" s="77" t="e">
        <f t="shared" si="107"/>
        <v>#N/A</v>
      </c>
      <c r="CU30" s="77" t="e">
        <f t="shared" si="107"/>
        <v>#N/A</v>
      </c>
      <c r="CV30" s="84" t="e">
        <f t="shared" si="58"/>
        <v>#N/A</v>
      </c>
      <c r="CW30" s="84" t="e">
        <f t="shared" si="59"/>
        <v>#N/A</v>
      </c>
      <c r="CX30" s="84" t="e">
        <f t="shared" si="60"/>
        <v>#N/A</v>
      </c>
      <c r="CY30" s="84" t="e">
        <f t="shared" si="61"/>
        <v>#N/A</v>
      </c>
      <c r="CZ30" s="84" t="e">
        <f t="shared" si="108"/>
        <v>#N/A</v>
      </c>
      <c r="DA30" s="84" t="e">
        <f t="shared" si="108"/>
        <v>#N/A</v>
      </c>
      <c r="DB30" s="84" t="e">
        <f t="shared" si="62"/>
        <v>#N/A</v>
      </c>
      <c r="DC30" s="84" t="e">
        <f t="shared" si="63"/>
        <v>#N/A</v>
      </c>
      <c r="DD30" s="84" t="e">
        <f t="shared" si="64"/>
        <v>#N/A</v>
      </c>
      <c r="DE30" s="84" t="e">
        <f t="shared" si="65"/>
        <v>#N/A</v>
      </c>
      <c r="DF30" s="84" t="e">
        <f t="shared" si="109"/>
        <v>#N/A</v>
      </c>
      <c r="DG30" s="84" t="e">
        <f t="shared" si="109"/>
        <v>#N/A</v>
      </c>
      <c r="DH30" s="38" t="e">
        <f t="shared" si="66"/>
        <v>#N/A</v>
      </c>
      <c r="DI30" s="38" t="e">
        <f t="shared" si="67"/>
        <v>#N/A</v>
      </c>
      <c r="DJ30" s="38" t="e">
        <f t="shared" si="68"/>
        <v>#N/A</v>
      </c>
      <c r="DK30" s="38" t="e">
        <f t="shared" si="69"/>
        <v>#N/A</v>
      </c>
      <c r="DL30" s="38" t="e">
        <f t="shared" si="110"/>
        <v>#N/A</v>
      </c>
      <c r="DM30" s="38" t="e">
        <f t="shared" si="110"/>
        <v>#N/A</v>
      </c>
      <c r="DN30" s="38" t="e">
        <f t="shared" si="70"/>
        <v>#N/A</v>
      </c>
      <c r="DO30" s="38" t="e">
        <f t="shared" si="71"/>
        <v>#N/A</v>
      </c>
      <c r="DP30" s="38" t="e">
        <f t="shared" si="72"/>
        <v>#N/A</v>
      </c>
      <c r="DQ30" s="38" t="e">
        <f t="shared" si="73"/>
        <v>#N/A</v>
      </c>
      <c r="DR30" s="38" t="e">
        <f t="shared" si="111"/>
        <v>#N/A</v>
      </c>
      <c r="DS30" s="38" t="e">
        <f t="shared" si="111"/>
        <v>#N/A</v>
      </c>
      <c r="DT30" s="96" t="e">
        <f t="shared" si="74"/>
        <v>#N/A</v>
      </c>
      <c r="DU30" s="96" t="e">
        <f t="shared" si="75"/>
        <v>#N/A</v>
      </c>
      <c r="DV30" s="96" t="e">
        <f t="shared" si="76"/>
        <v>#N/A</v>
      </c>
      <c r="DW30" s="96" t="e">
        <f t="shared" si="77"/>
        <v>#N/A</v>
      </c>
      <c r="DX30" s="96" t="e">
        <f t="shared" si="112"/>
        <v>#N/A</v>
      </c>
      <c r="DY30" s="96" t="e">
        <f t="shared" si="112"/>
        <v>#N/A</v>
      </c>
      <c r="DZ30" s="96" t="e">
        <f t="shared" si="78"/>
        <v>#N/A</v>
      </c>
      <c r="EA30" s="96" t="e">
        <f t="shared" si="79"/>
        <v>#N/A</v>
      </c>
      <c r="EB30" s="96" t="e">
        <f t="shared" si="80"/>
        <v>#N/A</v>
      </c>
      <c r="EC30" s="96" t="e">
        <f t="shared" si="81"/>
        <v>#N/A</v>
      </c>
      <c r="ED30" s="96" t="e">
        <f t="shared" si="113"/>
        <v>#N/A</v>
      </c>
      <c r="EE30" s="96" t="e">
        <f t="shared" si="113"/>
        <v>#N/A</v>
      </c>
      <c r="EF30" s="101" t="e">
        <f t="shared" si="82"/>
        <v>#N/A</v>
      </c>
      <c r="EG30" s="101" t="e">
        <f t="shared" si="83"/>
        <v>#N/A</v>
      </c>
      <c r="EH30" s="101" t="e">
        <f t="shared" si="84"/>
        <v>#N/A</v>
      </c>
      <c r="EI30" s="101" t="e">
        <f t="shared" si="85"/>
        <v>#N/A</v>
      </c>
      <c r="EJ30" s="101" t="e">
        <f t="shared" si="114"/>
        <v>#N/A</v>
      </c>
      <c r="EK30" s="101" t="e">
        <f t="shared" si="114"/>
        <v>#N/A</v>
      </c>
      <c r="EL30" s="101" t="e">
        <f t="shared" si="86"/>
        <v>#N/A</v>
      </c>
      <c r="EM30" s="101" t="e">
        <f t="shared" si="87"/>
        <v>#N/A</v>
      </c>
      <c r="EN30" s="101" t="e">
        <f t="shared" si="88"/>
        <v>#N/A</v>
      </c>
      <c r="EO30" s="101" t="e">
        <f t="shared" si="89"/>
        <v>#N/A</v>
      </c>
      <c r="EP30" s="101" t="e">
        <f t="shared" si="115"/>
        <v>#N/A</v>
      </c>
      <c r="EQ30" s="101" t="e">
        <f t="shared" si="115"/>
        <v>#N/A</v>
      </c>
    </row>
    <row r="31" spans="1:147">
      <c r="A31" s="174">
        <v>22</v>
      </c>
      <c r="B31" s="186"/>
      <c r="C31" s="184"/>
      <c r="D31" s="184"/>
      <c r="E31" s="207" t="e">
        <f>IF(D31="Cyprus",VLOOKUP(C31,CODES!$C$5:$D$82,2,FALSE),(VLOOKUP(D31,CODES!$C$5:$D$82,2,FALSE)))</f>
        <v>#N/A</v>
      </c>
      <c r="F31" s="186"/>
      <c r="G31" s="190">
        <f t="shared" si="90"/>
        <v>0</v>
      </c>
      <c r="H31" s="190">
        <f t="shared" si="0"/>
        <v>0</v>
      </c>
      <c r="I31" s="191">
        <f t="shared" si="91"/>
        <v>0</v>
      </c>
      <c r="J31" s="191">
        <f t="shared" si="1"/>
        <v>0</v>
      </c>
      <c r="K31" s="192">
        <f t="shared" si="92"/>
        <v>0</v>
      </c>
      <c r="L31" s="192">
        <f t="shared" si="2"/>
        <v>0</v>
      </c>
      <c r="M31" s="192">
        <f t="shared" si="93"/>
        <v>0</v>
      </c>
      <c r="N31" s="193" t="e">
        <f t="shared" si="3"/>
        <v>#DIV/0!</v>
      </c>
      <c r="O31" s="193" t="e">
        <f t="shared" si="4"/>
        <v>#DIV/0!</v>
      </c>
      <c r="P31" s="186"/>
      <c r="Q31" s="186"/>
      <c r="R31" s="186"/>
      <c r="S31" s="188"/>
      <c r="T31" s="200" t="e">
        <f>VLOOKUP(S31,CODES!$C$87:$D$92,2,FALSE)</f>
        <v>#N/A</v>
      </c>
      <c r="U31" s="194">
        <f t="shared" si="94"/>
        <v>0</v>
      </c>
      <c r="V31" s="201">
        <f t="shared" si="5"/>
        <v>0</v>
      </c>
      <c r="W31" s="202">
        <f t="shared" si="6"/>
        <v>0</v>
      </c>
      <c r="X31" s="203">
        <f t="shared" si="95"/>
        <v>0</v>
      </c>
      <c r="Y31" s="30">
        <f t="shared" si="7"/>
        <v>0</v>
      </c>
      <c r="Z31" s="30">
        <f t="shared" si="8"/>
        <v>0</v>
      </c>
      <c r="AA31" s="30">
        <f t="shared" si="9"/>
        <v>0</v>
      </c>
      <c r="AB31" s="178" t="e">
        <f t="shared" si="10"/>
        <v>#N/A</v>
      </c>
      <c r="AC31" s="60" t="e">
        <f t="shared" si="11"/>
        <v>#N/A</v>
      </c>
      <c r="AD31" s="60" t="e">
        <f t="shared" si="12"/>
        <v>#N/A</v>
      </c>
      <c r="AE31" s="60" t="e">
        <f t="shared" si="13"/>
        <v>#N/A</v>
      </c>
      <c r="AF31" s="60" t="e">
        <f t="shared" si="96"/>
        <v>#N/A</v>
      </c>
      <c r="AG31" s="60" t="e">
        <f t="shared" si="96"/>
        <v>#N/A</v>
      </c>
      <c r="AH31" s="60" t="e">
        <f t="shared" si="14"/>
        <v>#N/A</v>
      </c>
      <c r="AI31" s="60" t="e">
        <f t="shared" si="15"/>
        <v>#N/A</v>
      </c>
      <c r="AJ31" s="60" t="e">
        <f t="shared" si="16"/>
        <v>#N/A</v>
      </c>
      <c r="AK31" s="60" t="e">
        <f t="shared" si="17"/>
        <v>#N/A</v>
      </c>
      <c r="AL31" s="60" t="e">
        <f t="shared" si="97"/>
        <v>#N/A</v>
      </c>
      <c r="AM31" s="60" t="e">
        <f t="shared" si="97"/>
        <v>#N/A</v>
      </c>
      <c r="AN31" s="63" t="e">
        <f t="shared" si="18"/>
        <v>#N/A</v>
      </c>
      <c r="AO31" s="63" t="e">
        <f t="shared" si="19"/>
        <v>#N/A</v>
      </c>
      <c r="AP31" s="63" t="e">
        <f t="shared" si="20"/>
        <v>#N/A</v>
      </c>
      <c r="AQ31" s="63" t="e">
        <f t="shared" si="21"/>
        <v>#N/A</v>
      </c>
      <c r="AR31" s="63" t="e">
        <f t="shared" si="98"/>
        <v>#N/A</v>
      </c>
      <c r="AS31" s="63" t="e">
        <f t="shared" si="98"/>
        <v>#N/A</v>
      </c>
      <c r="AT31" s="63" t="e">
        <f t="shared" si="22"/>
        <v>#N/A</v>
      </c>
      <c r="AU31" s="63" t="e">
        <f t="shared" si="23"/>
        <v>#N/A</v>
      </c>
      <c r="AV31" s="63" t="e">
        <f t="shared" si="24"/>
        <v>#N/A</v>
      </c>
      <c r="AW31" s="63" t="e">
        <f t="shared" si="25"/>
        <v>#N/A</v>
      </c>
      <c r="AX31" s="63" t="e">
        <f t="shared" si="99"/>
        <v>#N/A</v>
      </c>
      <c r="AY31" s="63" t="e">
        <f t="shared" si="99"/>
        <v>#N/A</v>
      </c>
      <c r="AZ31" s="70" t="e">
        <f t="shared" si="26"/>
        <v>#N/A</v>
      </c>
      <c r="BA31" s="70" t="e">
        <f t="shared" si="27"/>
        <v>#N/A</v>
      </c>
      <c r="BB31" s="70" t="e">
        <f t="shared" si="28"/>
        <v>#N/A</v>
      </c>
      <c r="BC31" s="70" t="e">
        <f t="shared" si="29"/>
        <v>#N/A</v>
      </c>
      <c r="BD31" s="70" t="e">
        <f t="shared" si="100"/>
        <v>#N/A</v>
      </c>
      <c r="BE31" s="70" t="e">
        <f t="shared" si="100"/>
        <v>#N/A</v>
      </c>
      <c r="BF31" s="70" t="e">
        <f t="shared" si="30"/>
        <v>#N/A</v>
      </c>
      <c r="BG31" s="70" t="e">
        <f t="shared" si="31"/>
        <v>#N/A</v>
      </c>
      <c r="BH31" s="70" t="e">
        <f t="shared" si="32"/>
        <v>#N/A</v>
      </c>
      <c r="BI31" s="70" t="e">
        <f t="shared" si="33"/>
        <v>#N/A</v>
      </c>
      <c r="BJ31" s="70" t="e">
        <f t="shared" si="101"/>
        <v>#N/A</v>
      </c>
      <c r="BK31" s="70" t="e">
        <f t="shared" si="101"/>
        <v>#N/A</v>
      </c>
      <c r="BL31" s="73" t="e">
        <f t="shared" si="34"/>
        <v>#N/A</v>
      </c>
      <c r="BM31" s="73" t="e">
        <f t="shared" si="35"/>
        <v>#N/A</v>
      </c>
      <c r="BN31" s="73" t="e">
        <f t="shared" si="36"/>
        <v>#N/A</v>
      </c>
      <c r="BO31" s="73" t="e">
        <f t="shared" si="37"/>
        <v>#N/A</v>
      </c>
      <c r="BP31" s="73" t="e">
        <f t="shared" si="102"/>
        <v>#N/A</v>
      </c>
      <c r="BQ31" s="73" t="e">
        <f t="shared" si="102"/>
        <v>#N/A</v>
      </c>
      <c r="BR31" s="73" t="e">
        <f t="shared" si="38"/>
        <v>#N/A</v>
      </c>
      <c r="BS31" s="73" t="e">
        <f t="shared" si="39"/>
        <v>#N/A</v>
      </c>
      <c r="BT31" s="73" t="e">
        <f t="shared" si="40"/>
        <v>#N/A</v>
      </c>
      <c r="BU31" s="73" t="e">
        <f t="shared" si="41"/>
        <v>#N/A</v>
      </c>
      <c r="BV31" s="73" t="e">
        <f t="shared" si="103"/>
        <v>#N/A</v>
      </c>
      <c r="BW31" s="73" t="e">
        <f t="shared" si="103"/>
        <v>#N/A</v>
      </c>
      <c r="BX31" s="66" t="e">
        <f t="shared" si="42"/>
        <v>#N/A</v>
      </c>
      <c r="BY31" s="66" t="e">
        <f t="shared" si="43"/>
        <v>#N/A</v>
      </c>
      <c r="BZ31" s="66" t="e">
        <f t="shared" si="44"/>
        <v>#N/A</v>
      </c>
      <c r="CA31" s="66" t="e">
        <f t="shared" si="45"/>
        <v>#N/A</v>
      </c>
      <c r="CB31" s="66" t="e">
        <f t="shared" si="104"/>
        <v>#N/A</v>
      </c>
      <c r="CC31" s="66" t="e">
        <f t="shared" si="104"/>
        <v>#N/A</v>
      </c>
      <c r="CD31" s="66" t="e">
        <f t="shared" si="46"/>
        <v>#N/A</v>
      </c>
      <c r="CE31" s="66" t="e">
        <f t="shared" si="47"/>
        <v>#N/A</v>
      </c>
      <c r="CF31" s="66" t="e">
        <f t="shared" si="48"/>
        <v>#N/A</v>
      </c>
      <c r="CG31" s="66" t="e">
        <f t="shared" si="49"/>
        <v>#N/A</v>
      </c>
      <c r="CH31" s="66" t="e">
        <f t="shared" si="105"/>
        <v>#N/A</v>
      </c>
      <c r="CI31" s="66" t="e">
        <f t="shared" si="105"/>
        <v>#N/A</v>
      </c>
      <c r="CJ31" s="77" t="e">
        <f t="shared" si="50"/>
        <v>#N/A</v>
      </c>
      <c r="CK31" s="77" t="e">
        <f t="shared" si="51"/>
        <v>#N/A</v>
      </c>
      <c r="CL31" s="77" t="e">
        <f t="shared" si="52"/>
        <v>#N/A</v>
      </c>
      <c r="CM31" s="77" t="e">
        <f t="shared" si="53"/>
        <v>#N/A</v>
      </c>
      <c r="CN31" s="77" t="e">
        <f t="shared" si="106"/>
        <v>#N/A</v>
      </c>
      <c r="CO31" s="77" t="e">
        <f t="shared" si="106"/>
        <v>#N/A</v>
      </c>
      <c r="CP31" s="77" t="e">
        <f t="shared" si="54"/>
        <v>#N/A</v>
      </c>
      <c r="CQ31" s="77" t="e">
        <f t="shared" si="55"/>
        <v>#N/A</v>
      </c>
      <c r="CR31" s="77" t="e">
        <f t="shared" si="56"/>
        <v>#N/A</v>
      </c>
      <c r="CS31" s="77" t="e">
        <f t="shared" si="57"/>
        <v>#N/A</v>
      </c>
      <c r="CT31" s="77" t="e">
        <f t="shared" si="107"/>
        <v>#N/A</v>
      </c>
      <c r="CU31" s="77" t="e">
        <f t="shared" si="107"/>
        <v>#N/A</v>
      </c>
      <c r="CV31" s="84" t="e">
        <f t="shared" si="58"/>
        <v>#N/A</v>
      </c>
      <c r="CW31" s="84" t="e">
        <f t="shared" si="59"/>
        <v>#N/A</v>
      </c>
      <c r="CX31" s="84" t="e">
        <f t="shared" si="60"/>
        <v>#N/A</v>
      </c>
      <c r="CY31" s="84" t="e">
        <f t="shared" si="61"/>
        <v>#N/A</v>
      </c>
      <c r="CZ31" s="84" t="e">
        <f t="shared" si="108"/>
        <v>#N/A</v>
      </c>
      <c r="DA31" s="84" t="e">
        <f t="shared" si="108"/>
        <v>#N/A</v>
      </c>
      <c r="DB31" s="84" t="e">
        <f t="shared" si="62"/>
        <v>#N/A</v>
      </c>
      <c r="DC31" s="84" t="e">
        <f t="shared" si="63"/>
        <v>#N/A</v>
      </c>
      <c r="DD31" s="84" t="e">
        <f t="shared" si="64"/>
        <v>#N/A</v>
      </c>
      <c r="DE31" s="84" t="e">
        <f t="shared" si="65"/>
        <v>#N/A</v>
      </c>
      <c r="DF31" s="84" t="e">
        <f t="shared" si="109"/>
        <v>#N/A</v>
      </c>
      <c r="DG31" s="84" t="e">
        <f t="shared" si="109"/>
        <v>#N/A</v>
      </c>
      <c r="DH31" s="38" t="e">
        <f t="shared" si="66"/>
        <v>#N/A</v>
      </c>
      <c r="DI31" s="38" t="e">
        <f t="shared" si="67"/>
        <v>#N/A</v>
      </c>
      <c r="DJ31" s="38" t="e">
        <f t="shared" si="68"/>
        <v>#N/A</v>
      </c>
      <c r="DK31" s="38" t="e">
        <f t="shared" si="69"/>
        <v>#N/A</v>
      </c>
      <c r="DL31" s="38" t="e">
        <f t="shared" si="110"/>
        <v>#N/A</v>
      </c>
      <c r="DM31" s="38" t="e">
        <f t="shared" si="110"/>
        <v>#N/A</v>
      </c>
      <c r="DN31" s="38" t="e">
        <f t="shared" si="70"/>
        <v>#N/A</v>
      </c>
      <c r="DO31" s="38" t="e">
        <f t="shared" si="71"/>
        <v>#N/A</v>
      </c>
      <c r="DP31" s="38" t="e">
        <f t="shared" si="72"/>
        <v>#N/A</v>
      </c>
      <c r="DQ31" s="38" t="e">
        <f t="shared" si="73"/>
        <v>#N/A</v>
      </c>
      <c r="DR31" s="38" t="e">
        <f t="shared" si="111"/>
        <v>#N/A</v>
      </c>
      <c r="DS31" s="38" t="e">
        <f t="shared" si="111"/>
        <v>#N/A</v>
      </c>
      <c r="DT31" s="96" t="e">
        <f t="shared" si="74"/>
        <v>#N/A</v>
      </c>
      <c r="DU31" s="96" t="e">
        <f t="shared" si="75"/>
        <v>#N/A</v>
      </c>
      <c r="DV31" s="96" t="e">
        <f t="shared" si="76"/>
        <v>#N/A</v>
      </c>
      <c r="DW31" s="96" t="e">
        <f t="shared" si="77"/>
        <v>#N/A</v>
      </c>
      <c r="DX31" s="96" t="e">
        <f t="shared" si="112"/>
        <v>#N/A</v>
      </c>
      <c r="DY31" s="96" t="e">
        <f t="shared" si="112"/>
        <v>#N/A</v>
      </c>
      <c r="DZ31" s="96" t="e">
        <f t="shared" si="78"/>
        <v>#N/A</v>
      </c>
      <c r="EA31" s="96" t="e">
        <f t="shared" si="79"/>
        <v>#N/A</v>
      </c>
      <c r="EB31" s="96" t="e">
        <f t="shared" si="80"/>
        <v>#N/A</v>
      </c>
      <c r="EC31" s="96" t="e">
        <f t="shared" si="81"/>
        <v>#N/A</v>
      </c>
      <c r="ED31" s="96" t="e">
        <f t="shared" si="113"/>
        <v>#N/A</v>
      </c>
      <c r="EE31" s="96" t="e">
        <f t="shared" si="113"/>
        <v>#N/A</v>
      </c>
      <c r="EF31" s="101" t="e">
        <f t="shared" si="82"/>
        <v>#N/A</v>
      </c>
      <c r="EG31" s="101" t="e">
        <f t="shared" si="83"/>
        <v>#N/A</v>
      </c>
      <c r="EH31" s="101" t="e">
        <f t="shared" si="84"/>
        <v>#N/A</v>
      </c>
      <c r="EI31" s="101" t="e">
        <f t="shared" si="85"/>
        <v>#N/A</v>
      </c>
      <c r="EJ31" s="101" t="e">
        <f t="shared" si="114"/>
        <v>#N/A</v>
      </c>
      <c r="EK31" s="101" t="e">
        <f t="shared" si="114"/>
        <v>#N/A</v>
      </c>
      <c r="EL31" s="101" t="e">
        <f t="shared" si="86"/>
        <v>#N/A</v>
      </c>
      <c r="EM31" s="101" t="e">
        <f t="shared" si="87"/>
        <v>#N/A</v>
      </c>
      <c r="EN31" s="101" t="e">
        <f t="shared" si="88"/>
        <v>#N/A</v>
      </c>
      <c r="EO31" s="101" t="e">
        <f t="shared" si="89"/>
        <v>#N/A</v>
      </c>
      <c r="EP31" s="101" t="e">
        <f t="shared" si="115"/>
        <v>#N/A</v>
      </c>
      <c r="EQ31" s="101" t="e">
        <f t="shared" si="115"/>
        <v>#N/A</v>
      </c>
    </row>
    <row r="32" spans="1:147">
      <c r="A32" s="174">
        <v>23</v>
      </c>
      <c r="B32" s="186"/>
      <c r="C32" s="184"/>
      <c r="D32" s="184"/>
      <c r="E32" s="207" t="e">
        <f>IF(D32="Cyprus",VLOOKUP(C32,CODES!$C$5:$D$82,2,FALSE),(VLOOKUP(D32,CODES!$C$5:$D$82,2,FALSE)))</f>
        <v>#N/A</v>
      </c>
      <c r="F32" s="186"/>
      <c r="G32" s="190">
        <f t="shared" si="90"/>
        <v>0</v>
      </c>
      <c r="H32" s="190">
        <f t="shared" si="0"/>
        <v>0</v>
      </c>
      <c r="I32" s="191">
        <f t="shared" si="91"/>
        <v>0</v>
      </c>
      <c r="J32" s="191">
        <f t="shared" si="1"/>
        <v>0</v>
      </c>
      <c r="K32" s="192">
        <f t="shared" si="92"/>
        <v>0</v>
      </c>
      <c r="L32" s="192">
        <f t="shared" si="2"/>
        <v>0</v>
      </c>
      <c r="M32" s="192">
        <f t="shared" si="93"/>
        <v>0</v>
      </c>
      <c r="N32" s="193" t="e">
        <f t="shared" si="3"/>
        <v>#DIV/0!</v>
      </c>
      <c r="O32" s="193" t="e">
        <f t="shared" si="4"/>
        <v>#DIV/0!</v>
      </c>
      <c r="P32" s="186"/>
      <c r="Q32" s="186"/>
      <c r="R32" s="186"/>
      <c r="S32" s="188"/>
      <c r="T32" s="200" t="e">
        <f>VLOOKUP(S32,CODES!$C$87:$D$92,2,FALSE)</f>
        <v>#N/A</v>
      </c>
      <c r="U32" s="194">
        <f t="shared" si="94"/>
        <v>0</v>
      </c>
      <c r="V32" s="201">
        <f t="shared" si="5"/>
        <v>0</v>
      </c>
      <c r="W32" s="202">
        <f t="shared" si="6"/>
        <v>0</v>
      </c>
      <c r="X32" s="203">
        <f t="shared" si="95"/>
        <v>0</v>
      </c>
      <c r="Y32" s="30">
        <f t="shared" si="7"/>
        <v>0</v>
      </c>
      <c r="Z32" s="30">
        <f t="shared" si="8"/>
        <v>0</v>
      </c>
      <c r="AA32" s="30">
        <f t="shared" si="9"/>
        <v>0</v>
      </c>
      <c r="AB32" s="178" t="e">
        <f t="shared" si="10"/>
        <v>#N/A</v>
      </c>
      <c r="AC32" s="60" t="e">
        <f t="shared" si="11"/>
        <v>#N/A</v>
      </c>
      <c r="AD32" s="60" t="e">
        <f t="shared" si="12"/>
        <v>#N/A</v>
      </c>
      <c r="AE32" s="60" t="e">
        <f t="shared" si="13"/>
        <v>#N/A</v>
      </c>
      <c r="AF32" s="60" t="e">
        <f t="shared" si="96"/>
        <v>#N/A</v>
      </c>
      <c r="AG32" s="60" t="e">
        <f t="shared" si="96"/>
        <v>#N/A</v>
      </c>
      <c r="AH32" s="60" t="e">
        <f t="shared" si="14"/>
        <v>#N/A</v>
      </c>
      <c r="AI32" s="60" t="e">
        <f t="shared" si="15"/>
        <v>#N/A</v>
      </c>
      <c r="AJ32" s="60" t="e">
        <f t="shared" si="16"/>
        <v>#N/A</v>
      </c>
      <c r="AK32" s="60" t="e">
        <f t="shared" si="17"/>
        <v>#N/A</v>
      </c>
      <c r="AL32" s="60" t="e">
        <f t="shared" si="97"/>
        <v>#N/A</v>
      </c>
      <c r="AM32" s="60" t="e">
        <f t="shared" si="97"/>
        <v>#N/A</v>
      </c>
      <c r="AN32" s="63" t="e">
        <f t="shared" si="18"/>
        <v>#N/A</v>
      </c>
      <c r="AO32" s="63" t="e">
        <f t="shared" si="19"/>
        <v>#N/A</v>
      </c>
      <c r="AP32" s="63" t="e">
        <f t="shared" si="20"/>
        <v>#N/A</v>
      </c>
      <c r="AQ32" s="63" t="e">
        <f t="shared" si="21"/>
        <v>#N/A</v>
      </c>
      <c r="AR32" s="63" t="e">
        <f t="shared" si="98"/>
        <v>#N/A</v>
      </c>
      <c r="AS32" s="63" t="e">
        <f t="shared" si="98"/>
        <v>#N/A</v>
      </c>
      <c r="AT32" s="63" t="e">
        <f t="shared" si="22"/>
        <v>#N/A</v>
      </c>
      <c r="AU32" s="63" t="e">
        <f t="shared" si="23"/>
        <v>#N/A</v>
      </c>
      <c r="AV32" s="63" t="e">
        <f t="shared" si="24"/>
        <v>#N/A</v>
      </c>
      <c r="AW32" s="63" t="e">
        <f t="shared" si="25"/>
        <v>#N/A</v>
      </c>
      <c r="AX32" s="63" t="e">
        <f t="shared" si="99"/>
        <v>#N/A</v>
      </c>
      <c r="AY32" s="63" t="e">
        <f t="shared" si="99"/>
        <v>#N/A</v>
      </c>
      <c r="AZ32" s="70" t="e">
        <f t="shared" si="26"/>
        <v>#N/A</v>
      </c>
      <c r="BA32" s="70" t="e">
        <f t="shared" si="27"/>
        <v>#N/A</v>
      </c>
      <c r="BB32" s="70" t="e">
        <f t="shared" si="28"/>
        <v>#N/A</v>
      </c>
      <c r="BC32" s="70" t="e">
        <f t="shared" si="29"/>
        <v>#N/A</v>
      </c>
      <c r="BD32" s="70" t="e">
        <f t="shared" si="100"/>
        <v>#N/A</v>
      </c>
      <c r="BE32" s="70" t="e">
        <f t="shared" si="100"/>
        <v>#N/A</v>
      </c>
      <c r="BF32" s="70" t="e">
        <f t="shared" si="30"/>
        <v>#N/A</v>
      </c>
      <c r="BG32" s="70" t="e">
        <f t="shared" si="31"/>
        <v>#N/A</v>
      </c>
      <c r="BH32" s="70" t="e">
        <f t="shared" si="32"/>
        <v>#N/A</v>
      </c>
      <c r="BI32" s="70" t="e">
        <f t="shared" si="33"/>
        <v>#N/A</v>
      </c>
      <c r="BJ32" s="70" t="e">
        <f t="shared" si="101"/>
        <v>#N/A</v>
      </c>
      <c r="BK32" s="70" t="e">
        <f t="shared" si="101"/>
        <v>#N/A</v>
      </c>
      <c r="BL32" s="73" t="e">
        <f t="shared" si="34"/>
        <v>#N/A</v>
      </c>
      <c r="BM32" s="73" t="e">
        <f t="shared" si="35"/>
        <v>#N/A</v>
      </c>
      <c r="BN32" s="73" t="e">
        <f t="shared" si="36"/>
        <v>#N/A</v>
      </c>
      <c r="BO32" s="73" t="e">
        <f t="shared" si="37"/>
        <v>#N/A</v>
      </c>
      <c r="BP32" s="73" t="e">
        <f t="shared" si="102"/>
        <v>#N/A</v>
      </c>
      <c r="BQ32" s="73" t="e">
        <f t="shared" si="102"/>
        <v>#N/A</v>
      </c>
      <c r="BR32" s="73" t="e">
        <f t="shared" si="38"/>
        <v>#N/A</v>
      </c>
      <c r="BS32" s="73" t="e">
        <f t="shared" si="39"/>
        <v>#N/A</v>
      </c>
      <c r="BT32" s="73" t="e">
        <f t="shared" si="40"/>
        <v>#N/A</v>
      </c>
      <c r="BU32" s="73" t="e">
        <f t="shared" si="41"/>
        <v>#N/A</v>
      </c>
      <c r="BV32" s="73" t="e">
        <f t="shared" si="103"/>
        <v>#N/A</v>
      </c>
      <c r="BW32" s="73" t="e">
        <f t="shared" si="103"/>
        <v>#N/A</v>
      </c>
      <c r="BX32" s="66" t="e">
        <f t="shared" si="42"/>
        <v>#N/A</v>
      </c>
      <c r="BY32" s="66" t="e">
        <f t="shared" si="43"/>
        <v>#N/A</v>
      </c>
      <c r="BZ32" s="66" t="e">
        <f t="shared" si="44"/>
        <v>#N/A</v>
      </c>
      <c r="CA32" s="66" t="e">
        <f t="shared" si="45"/>
        <v>#N/A</v>
      </c>
      <c r="CB32" s="66" t="e">
        <f t="shared" si="104"/>
        <v>#N/A</v>
      </c>
      <c r="CC32" s="66" t="e">
        <f t="shared" si="104"/>
        <v>#N/A</v>
      </c>
      <c r="CD32" s="66" t="e">
        <f t="shared" si="46"/>
        <v>#N/A</v>
      </c>
      <c r="CE32" s="66" t="e">
        <f t="shared" si="47"/>
        <v>#N/A</v>
      </c>
      <c r="CF32" s="66" t="e">
        <f t="shared" si="48"/>
        <v>#N/A</v>
      </c>
      <c r="CG32" s="66" t="e">
        <f t="shared" si="49"/>
        <v>#N/A</v>
      </c>
      <c r="CH32" s="66" t="e">
        <f t="shared" si="105"/>
        <v>#N/A</v>
      </c>
      <c r="CI32" s="66" t="e">
        <f t="shared" si="105"/>
        <v>#N/A</v>
      </c>
      <c r="CJ32" s="77" t="e">
        <f t="shared" si="50"/>
        <v>#N/A</v>
      </c>
      <c r="CK32" s="77" t="e">
        <f t="shared" si="51"/>
        <v>#N/A</v>
      </c>
      <c r="CL32" s="77" t="e">
        <f t="shared" si="52"/>
        <v>#N/A</v>
      </c>
      <c r="CM32" s="77" t="e">
        <f t="shared" si="53"/>
        <v>#N/A</v>
      </c>
      <c r="CN32" s="77" t="e">
        <f t="shared" si="106"/>
        <v>#N/A</v>
      </c>
      <c r="CO32" s="77" t="e">
        <f t="shared" si="106"/>
        <v>#N/A</v>
      </c>
      <c r="CP32" s="77" t="e">
        <f t="shared" si="54"/>
        <v>#N/A</v>
      </c>
      <c r="CQ32" s="77" t="e">
        <f t="shared" si="55"/>
        <v>#N/A</v>
      </c>
      <c r="CR32" s="77" t="e">
        <f t="shared" si="56"/>
        <v>#N/A</v>
      </c>
      <c r="CS32" s="77" t="e">
        <f t="shared" si="57"/>
        <v>#N/A</v>
      </c>
      <c r="CT32" s="77" t="e">
        <f t="shared" si="107"/>
        <v>#N/A</v>
      </c>
      <c r="CU32" s="77" t="e">
        <f t="shared" si="107"/>
        <v>#N/A</v>
      </c>
      <c r="CV32" s="84" t="e">
        <f t="shared" si="58"/>
        <v>#N/A</v>
      </c>
      <c r="CW32" s="84" t="e">
        <f t="shared" si="59"/>
        <v>#N/A</v>
      </c>
      <c r="CX32" s="84" t="e">
        <f t="shared" si="60"/>
        <v>#N/A</v>
      </c>
      <c r="CY32" s="84" t="e">
        <f t="shared" si="61"/>
        <v>#N/A</v>
      </c>
      <c r="CZ32" s="84" t="e">
        <f t="shared" si="108"/>
        <v>#N/A</v>
      </c>
      <c r="DA32" s="84" t="e">
        <f t="shared" si="108"/>
        <v>#N/A</v>
      </c>
      <c r="DB32" s="84" t="e">
        <f t="shared" si="62"/>
        <v>#N/A</v>
      </c>
      <c r="DC32" s="84" t="e">
        <f t="shared" si="63"/>
        <v>#N/A</v>
      </c>
      <c r="DD32" s="84" t="e">
        <f t="shared" si="64"/>
        <v>#N/A</v>
      </c>
      <c r="DE32" s="84" t="e">
        <f t="shared" si="65"/>
        <v>#N/A</v>
      </c>
      <c r="DF32" s="84" t="e">
        <f t="shared" si="109"/>
        <v>#N/A</v>
      </c>
      <c r="DG32" s="84" t="e">
        <f t="shared" si="109"/>
        <v>#N/A</v>
      </c>
      <c r="DH32" s="38" t="e">
        <f t="shared" si="66"/>
        <v>#N/A</v>
      </c>
      <c r="DI32" s="38" t="e">
        <f t="shared" si="67"/>
        <v>#N/A</v>
      </c>
      <c r="DJ32" s="38" t="e">
        <f t="shared" si="68"/>
        <v>#N/A</v>
      </c>
      <c r="DK32" s="38" t="e">
        <f t="shared" si="69"/>
        <v>#N/A</v>
      </c>
      <c r="DL32" s="38" t="e">
        <f t="shared" si="110"/>
        <v>#N/A</v>
      </c>
      <c r="DM32" s="38" t="e">
        <f t="shared" si="110"/>
        <v>#N/A</v>
      </c>
      <c r="DN32" s="38" t="e">
        <f t="shared" si="70"/>
        <v>#N/A</v>
      </c>
      <c r="DO32" s="38" t="e">
        <f t="shared" si="71"/>
        <v>#N/A</v>
      </c>
      <c r="DP32" s="38" t="e">
        <f t="shared" si="72"/>
        <v>#N/A</v>
      </c>
      <c r="DQ32" s="38" t="e">
        <f t="shared" si="73"/>
        <v>#N/A</v>
      </c>
      <c r="DR32" s="38" t="e">
        <f t="shared" si="111"/>
        <v>#N/A</v>
      </c>
      <c r="DS32" s="38" t="e">
        <f t="shared" si="111"/>
        <v>#N/A</v>
      </c>
      <c r="DT32" s="96" t="e">
        <f t="shared" si="74"/>
        <v>#N/A</v>
      </c>
      <c r="DU32" s="96" t="e">
        <f t="shared" si="75"/>
        <v>#N/A</v>
      </c>
      <c r="DV32" s="96" t="e">
        <f t="shared" si="76"/>
        <v>#N/A</v>
      </c>
      <c r="DW32" s="96" t="e">
        <f t="shared" si="77"/>
        <v>#N/A</v>
      </c>
      <c r="DX32" s="96" t="e">
        <f t="shared" si="112"/>
        <v>#N/A</v>
      </c>
      <c r="DY32" s="96" t="e">
        <f t="shared" si="112"/>
        <v>#N/A</v>
      </c>
      <c r="DZ32" s="96" t="e">
        <f t="shared" si="78"/>
        <v>#N/A</v>
      </c>
      <c r="EA32" s="96" t="e">
        <f t="shared" si="79"/>
        <v>#N/A</v>
      </c>
      <c r="EB32" s="96" t="e">
        <f t="shared" si="80"/>
        <v>#N/A</v>
      </c>
      <c r="EC32" s="96" t="e">
        <f t="shared" si="81"/>
        <v>#N/A</v>
      </c>
      <c r="ED32" s="96" t="e">
        <f t="shared" si="113"/>
        <v>#N/A</v>
      </c>
      <c r="EE32" s="96" t="e">
        <f t="shared" si="113"/>
        <v>#N/A</v>
      </c>
      <c r="EF32" s="101" t="e">
        <f t="shared" si="82"/>
        <v>#N/A</v>
      </c>
      <c r="EG32" s="101" t="e">
        <f t="shared" si="83"/>
        <v>#N/A</v>
      </c>
      <c r="EH32" s="101" t="e">
        <f t="shared" si="84"/>
        <v>#N/A</v>
      </c>
      <c r="EI32" s="101" t="e">
        <f t="shared" si="85"/>
        <v>#N/A</v>
      </c>
      <c r="EJ32" s="101" t="e">
        <f t="shared" si="114"/>
        <v>#N/A</v>
      </c>
      <c r="EK32" s="101" t="e">
        <f t="shared" si="114"/>
        <v>#N/A</v>
      </c>
      <c r="EL32" s="101" t="e">
        <f t="shared" si="86"/>
        <v>#N/A</v>
      </c>
      <c r="EM32" s="101" t="e">
        <f t="shared" si="87"/>
        <v>#N/A</v>
      </c>
      <c r="EN32" s="101" t="e">
        <f t="shared" si="88"/>
        <v>#N/A</v>
      </c>
      <c r="EO32" s="101" t="e">
        <f t="shared" si="89"/>
        <v>#N/A</v>
      </c>
      <c r="EP32" s="101" t="e">
        <f t="shared" si="115"/>
        <v>#N/A</v>
      </c>
      <c r="EQ32" s="101" t="e">
        <f t="shared" si="115"/>
        <v>#N/A</v>
      </c>
    </row>
    <row r="33" spans="1:147" s="22" customFormat="1">
      <c r="A33" s="174">
        <v>24</v>
      </c>
      <c r="B33" s="186"/>
      <c r="C33" s="184"/>
      <c r="D33" s="184"/>
      <c r="E33" s="207" t="e">
        <f>IF(D33="Cyprus",VLOOKUP(C33,CODES!$C$5:$D$82,2,FALSE),(VLOOKUP(D33,CODES!$C$5:$D$82,2,FALSE)))</f>
        <v>#N/A</v>
      </c>
      <c r="F33" s="186"/>
      <c r="G33" s="190">
        <f t="shared" si="90"/>
        <v>0</v>
      </c>
      <c r="H33" s="190">
        <f t="shared" si="0"/>
        <v>0</v>
      </c>
      <c r="I33" s="191">
        <f t="shared" si="91"/>
        <v>0</v>
      </c>
      <c r="J33" s="191">
        <f t="shared" si="1"/>
        <v>0</v>
      </c>
      <c r="K33" s="192">
        <f t="shared" si="92"/>
        <v>0</v>
      </c>
      <c r="L33" s="192">
        <f t="shared" si="2"/>
        <v>0</v>
      </c>
      <c r="M33" s="192">
        <f t="shared" si="93"/>
        <v>0</v>
      </c>
      <c r="N33" s="193" t="e">
        <f t="shared" si="3"/>
        <v>#DIV/0!</v>
      </c>
      <c r="O33" s="193" t="e">
        <f t="shared" si="4"/>
        <v>#DIV/0!</v>
      </c>
      <c r="P33" s="186"/>
      <c r="Q33" s="186"/>
      <c r="R33" s="186"/>
      <c r="S33" s="188"/>
      <c r="T33" s="200" t="e">
        <f>VLOOKUP(S33,CODES!$C$87:$D$92,2,FALSE)</f>
        <v>#N/A</v>
      </c>
      <c r="U33" s="194">
        <f t="shared" si="94"/>
        <v>0</v>
      </c>
      <c r="V33" s="201">
        <f t="shared" si="5"/>
        <v>0</v>
      </c>
      <c r="W33" s="202">
        <f t="shared" si="6"/>
        <v>0</v>
      </c>
      <c r="X33" s="203">
        <f t="shared" si="95"/>
        <v>0</v>
      </c>
      <c r="Y33" s="30">
        <f t="shared" si="7"/>
        <v>0</v>
      </c>
      <c r="Z33" s="30">
        <f t="shared" si="8"/>
        <v>0</v>
      </c>
      <c r="AA33" s="30">
        <f t="shared" si="9"/>
        <v>0</v>
      </c>
      <c r="AB33" s="178" t="e">
        <f t="shared" si="10"/>
        <v>#N/A</v>
      </c>
      <c r="AC33" s="60" t="e">
        <f t="shared" si="11"/>
        <v>#N/A</v>
      </c>
      <c r="AD33" s="60" t="e">
        <f t="shared" si="12"/>
        <v>#N/A</v>
      </c>
      <c r="AE33" s="60" t="e">
        <f t="shared" si="13"/>
        <v>#N/A</v>
      </c>
      <c r="AF33" s="60" t="e">
        <f t="shared" si="96"/>
        <v>#N/A</v>
      </c>
      <c r="AG33" s="60" t="e">
        <f t="shared" si="96"/>
        <v>#N/A</v>
      </c>
      <c r="AH33" s="60" t="e">
        <f t="shared" si="14"/>
        <v>#N/A</v>
      </c>
      <c r="AI33" s="60" t="e">
        <f t="shared" si="15"/>
        <v>#N/A</v>
      </c>
      <c r="AJ33" s="60" t="e">
        <f t="shared" si="16"/>
        <v>#N/A</v>
      </c>
      <c r="AK33" s="60" t="e">
        <f t="shared" si="17"/>
        <v>#N/A</v>
      </c>
      <c r="AL33" s="60" t="e">
        <f t="shared" si="97"/>
        <v>#N/A</v>
      </c>
      <c r="AM33" s="60" t="e">
        <f t="shared" si="97"/>
        <v>#N/A</v>
      </c>
      <c r="AN33" s="63" t="e">
        <f t="shared" si="18"/>
        <v>#N/A</v>
      </c>
      <c r="AO33" s="63" t="e">
        <f t="shared" si="19"/>
        <v>#N/A</v>
      </c>
      <c r="AP33" s="63" t="e">
        <f t="shared" si="20"/>
        <v>#N/A</v>
      </c>
      <c r="AQ33" s="63" t="e">
        <f t="shared" si="21"/>
        <v>#N/A</v>
      </c>
      <c r="AR33" s="63" t="e">
        <f t="shared" si="98"/>
        <v>#N/A</v>
      </c>
      <c r="AS33" s="63" t="e">
        <f t="shared" si="98"/>
        <v>#N/A</v>
      </c>
      <c r="AT33" s="63" t="e">
        <f t="shared" si="22"/>
        <v>#N/A</v>
      </c>
      <c r="AU33" s="63" t="e">
        <f t="shared" si="23"/>
        <v>#N/A</v>
      </c>
      <c r="AV33" s="63" t="e">
        <f t="shared" si="24"/>
        <v>#N/A</v>
      </c>
      <c r="AW33" s="63" t="e">
        <f t="shared" si="25"/>
        <v>#N/A</v>
      </c>
      <c r="AX33" s="63" t="e">
        <f t="shared" si="99"/>
        <v>#N/A</v>
      </c>
      <c r="AY33" s="63" t="e">
        <f t="shared" si="99"/>
        <v>#N/A</v>
      </c>
      <c r="AZ33" s="70" t="e">
        <f t="shared" si="26"/>
        <v>#N/A</v>
      </c>
      <c r="BA33" s="70" t="e">
        <f t="shared" si="27"/>
        <v>#N/A</v>
      </c>
      <c r="BB33" s="70" t="e">
        <f t="shared" si="28"/>
        <v>#N/A</v>
      </c>
      <c r="BC33" s="70" t="e">
        <f t="shared" si="29"/>
        <v>#N/A</v>
      </c>
      <c r="BD33" s="70" t="e">
        <f t="shared" si="100"/>
        <v>#N/A</v>
      </c>
      <c r="BE33" s="70" t="e">
        <f t="shared" si="100"/>
        <v>#N/A</v>
      </c>
      <c r="BF33" s="70" t="e">
        <f t="shared" si="30"/>
        <v>#N/A</v>
      </c>
      <c r="BG33" s="70" t="e">
        <f t="shared" si="31"/>
        <v>#N/A</v>
      </c>
      <c r="BH33" s="70" t="e">
        <f t="shared" si="32"/>
        <v>#N/A</v>
      </c>
      <c r="BI33" s="70" t="e">
        <f t="shared" si="33"/>
        <v>#N/A</v>
      </c>
      <c r="BJ33" s="70" t="e">
        <f t="shared" si="101"/>
        <v>#N/A</v>
      </c>
      <c r="BK33" s="70" t="e">
        <f t="shared" si="101"/>
        <v>#N/A</v>
      </c>
      <c r="BL33" s="73" t="e">
        <f t="shared" si="34"/>
        <v>#N/A</v>
      </c>
      <c r="BM33" s="73" t="e">
        <f t="shared" si="35"/>
        <v>#N/A</v>
      </c>
      <c r="BN33" s="73" t="e">
        <f t="shared" si="36"/>
        <v>#N/A</v>
      </c>
      <c r="BO33" s="73" t="e">
        <f t="shared" si="37"/>
        <v>#N/A</v>
      </c>
      <c r="BP33" s="73" t="e">
        <f t="shared" si="102"/>
        <v>#N/A</v>
      </c>
      <c r="BQ33" s="73" t="e">
        <f t="shared" si="102"/>
        <v>#N/A</v>
      </c>
      <c r="BR33" s="73" t="e">
        <f t="shared" si="38"/>
        <v>#N/A</v>
      </c>
      <c r="BS33" s="73" t="e">
        <f t="shared" si="39"/>
        <v>#N/A</v>
      </c>
      <c r="BT33" s="73" t="e">
        <f t="shared" si="40"/>
        <v>#N/A</v>
      </c>
      <c r="BU33" s="73" t="e">
        <f t="shared" si="41"/>
        <v>#N/A</v>
      </c>
      <c r="BV33" s="73" t="e">
        <f t="shared" si="103"/>
        <v>#N/A</v>
      </c>
      <c r="BW33" s="73" t="e">
        <f t="shared" si="103"/>
        <v>#N/A</v>
      </c>
      <c r="BX33" s="66" t="e">
        <f t="shared" si="42"/>
        <v>#N/A</v>
      </c>
      <c r="BY33" s="66" t="e">
        <f t="shared" si="43"/>
        <v>#N/A</v>
      </c>
      <c r="BZ33" s="66" t="e">
        <f t="shared" si="44"/>
        <v>#N/A</v>
      </c>
      <c r="CA33" s="66" t="e">
        <f t="shared" si="45"/>
        <v>#N/A</v>
      </c>
      <c r="CB33" s="66" t="e">
        <f t="shared" si="104"/>
        <v>#N/A</v>
      </c>
      <c r="CC33" s="66" t="e">
        <f t="shared" si="104"/>
        <v>#N/A</v>
      </c>
      <c r="CD33" s="66" t="e">
        <f t="shared" si="46"/>
        <v>#N/A</v>
      </c>
      <c r="CE33" s="66" t="e">
        <f t="shared" si="47"/>
        <v>#N/A</v>
      </c>
      <c r="CF33" s="66" t="e">
        <f t="shared" si="48"/>
        <v>#N/A</v>
      </c>
      <c r="CG33" s="66" t="e">
        <f t="shared" si="49"/>
        <v>#N/A</v>
      </c>
      <c r="CH33" s="66" t="e">
        <f t="shared" si="105"/>
        <v>#N/A</v>
      </c>
      <c r="CI33" s="66" t="e">
        <f t="shared" si="105"/>
        <v>#N/A</v>
      </c>
      <c r="CJ33" s="77" t="e">
        <f t="shared" si="50"/>
        <v>#N/A</v>
      </c>
      <c r="CK33" s="77" t="e">
        <f t="shared" si="51"/>
        <v>#N/A</v>
      </c>
      <c r="CL33" s="77" t="e">
        <f t="shared" si="52"/>
        <v>#N/A</v>
      </c>
      <c r="CM33" s="77" t="e">
        <f t="shared" si="53"/>
        <v>#N/A</v>
      </c>
      <c r="CN33" s="77" t="e">
        <f t="shared" si="106"/>
        <v>#N/A</v>
      </c>
      <c r="CO33" s="77" t="e">
        <f t="shared" si="106"/>
        <v>#N/A</v>
      </c>
      <c r="CP33" s="77" t="e">
        <f t="shared" si="54"/>
        <v>#N/A</v>
      </c>
      <c r="CQ33" s="77" t="e">
        <f t="shared" si="55"/>
        <v>#N/A</v>
      </c>
      <c r="CR33" s="77" t="e">
        <f t="shared" si="56"/>
        <v>#N/A</v>
      </c>
      <c r="CS33" s="77" t="e">
        <f t="shared" si="57"/>
        <v>#N/A</v>
      </c>
      <c r="CT33" s="77" t="e">
        <f t="shared" si="107"/>
        <v>#N/A</v>
      </c>
      <c r="CU33" s="77" t="e">
        <f t="shared" si="107"/>
        <v>#N/A</v>
      </c>
      <c r="CV33" s="84" t="e">
        <f t="shared" si="58"/>
        <v>#N/A</v>
      </c>
      <c r="CW33" s="84" t="e">
        <f t="shared" si="59"/>
        <v>#N/A</v>
      </c>
      <c r="CX33" s="84" t="e">
        <f t="shared" si="60"/>
        <v>#N/A</v>
      </c>
      <c r="CY33" s="84" t="e">
        <f t="shared" si="61"/>
        <v>#N/A</v>
      </c>
      <c r="CZ33" s="84" t="e">
        <f t="shared" si="108"/>
        <v>#N/A</v>
      </c>
      <c r="DA33" s="84" t="e">
        <f t="shared" si="108"/>
        <v>#N/A</v>
      </c>
      <c r="DB33" s="84" t="e">
        <f t="shared" si="62"/>
        <v>#N/A</v>
      </c>
      <c r="DC33" s="84" t="e">
        <f t="shared" si="63"/>
        <v>#N/A</v>
      </c>
      <c r="DD33" s="84" t="e">
        <f t="shared" si="64"/>
        <v>#N/A</v>
      </c>
      <c r="DE33" s="84" t="e">
        <f t="shared" si="65"/>
        <v>#N/A</v>
      </c>
      <c r="DF33" s="84" t="e">
        <f t="shared" si="109"/>
        <v>#N/A</v>
      </c>
      <c r="DG33" s="84" t="e">
        <f t="shared" si="109"/>
        <v>#N/A</v>
      </c>
      <c r="DH33" s="38" t="e">
        <f t="shared" si="66"/>
        <v>#N/A</v>
      </c>
      <c r="DI33" s="38" t="e">
        <f t="shared" si="67"/>
        <v>#N/A</v>
      </c>
      <c r="DJ33" s="38" t="e">
        <f t="shared" si="68"/>
        <v>#N/A</v>
      </c>
      <c r="DK33" s="38" t="e">
        <f t="shared" si="69"/>
        <v>#N/A</v>
      </c>
      <c r="DL33" s="38" t="e">
        <f t="shared" si="110"/>
        <v>#N/A</v>
      </c>
      <c r="DM33" s="38" t="e">
        <f t="shared" si="110"/>
        <v>#N/A</v>
      </c>
      <c r="DN33" s="38" t="e">
        <f t="shared" si="70"/>
        <v>#N/A</v>
      </c>
      <c r="DO33" s="38" t="e">
        <f t="shared" si="71"/>
        <v>#N/A</v>
      </c>
      <c r="DP33" s="38" t="e">
        <f t="shared" si="72"/>
        <v>#N/A</v>
      </c>
      <c r="DQ33" s="38" t="e">
        <f t="shared" si="73"/>
        <v>#N/A</v>
      </c>
      <c r="DR33" s="38" t="e">
        <f t="shared" si="111"/>
        <v>#N/A</v>
      </c>
      <c r="DS33" s="38" t="e">
        <f t="shared" si="111"/>
        <v>#N/A</v>
      </c>
      <c r="DT33" s="96" t="e">
        <f t="shared" si="74"/>
        <v>#N/A</v>
      </c>
      <c r="DU33" s="96" t="e">
        <f t="shared" si="75"/>
        <v>#N/A</v>
      </c>
      <c r="DV33" s="96" t="e">
        <f t="shared" si="76"/>
        <v>#N/A</v>
      </c>
      <c r="DW33" s="96" t="e">
        <f t="shared" si="77"/>
        <v>#N/A</v>
      </c>
      <c r="DX33" s="96" t="e">
        <f t="shared" si="112"/>
        <v>#N/A</v>
      </c>
      <c r="DY33" s="96" t="e">
        <f t="shared" si="112"/>
        <v>#N/A</v>
      </c>
      <c r="DZ33" s="96" t="e">
        <f t="shared" si="78"/>
        <v>#N/A</v>
      </c>
      <c r="EA33" s="96" t="e">
        <f t="shared" si="79"/>
        <v>#N/A</v>
      </c>
      <c r="EB33" s="96" t="e">
        <f t="shared" si="80"/>
        <v>#N/A</v>
      </c>
      <c r="EC33" s="96" t="e">
        <f t="shared" si="81"/>
        <v>#N/A</v>
      </c>
      <c r="ED33" s="96" t="e">
        <f t="shared" si="113"/>
        <v>#N/A</v>
      </c>
      <c r="EE33" s="96" t="e">
        <f t="shared" si="113"/>
        <v>#N/A</v>
      </c>
      <c r="EF33" s="101" t="e">
        <f t="shared" si="82"/>
        <v>#N/A</v>
      </c>
      <c r="EG33" s="101" t="e">
        <f t="shared" si="83"/>
        <v>#N/A</v>
      </c>
      <c r="EH33" s="101" t="e">
        <f t="shared" si="84"/>
        <v>#N/A</v>
      </c>
      <c r="EI33" s="101" t="e">
        <f t="shared" si="85"/>
        <v>#N/A</v>
      </c>
      <c r="EJ33" s="101" t="e">
        <f t="shared" si="114"/>
        <v>#N/A</v>
      </c>
      <c r="EK33" s="101" t="e">
        <f t="shared" si="114"/>
        <v>#N/A</v>
      </c>
      <c r="EL33" s="101" t="e">
        <f t="shared" si="86"/>
        <v>#N/A</v>
      </c>
      <c r="EM33" s="101" t="e">
        <f t="shared" si="87"/>
        <v>#N/A</v>
      </c>
      <c r="EN33" s="101" t="e">
        <f t="shared" si="88"/>
        <v>#N/A</v>
      </c>
      <c r="EO33" s="101" t="e">
        <f t="shared" si="89"/>
        <v>#N/A</v>
      </c>
      <c r="EP33" s="101" t="e">
        <f t="shared" si="115"/>
        <v>#N/A</v>
      </c>
      <c r="EQ33" s="101" t="e">
        <f t="shared" si="115"/>
        <v>#N/A</v>
      </c>
    </row>
    <row r="34" spans="1:147" s="21" customFormat="1" ht="15.75" thickBot="1">
      <c r="A34" s="174">
        <v>25</v>
      </c>
      <c r="B34" s="209"/>
      <c r="C34" s="185"/>
      <c r="D34" s="185"/>
      <c r="E34" s="207" t="e">
        <f>IF(D34="Cyprus",VLOOKUP(C34,CODES!$C$5:$D$82,2,FALSE),(VLOOKUP(D34,CODES!$C$5:$D$82,2,FALSE)))</f>
        <v>#N/A</v>
      </c>
      <c r="F34" s="186"/>
      <c r="G34" s="190">
        <f t="shared" si="90"/>
        <v>0</v>
      </c>
      <c r="H34" s="190">
        <f t="shared" si="0"/>
        <v>0</v>
      </c>
      <c r="I34" s="191">
        <f t="shared" si="91"/>
        <v>0</v>
      </c>
      <c r="J34" s="191">
        <f t="shared" si="1"/>
        <v>0</v>
      </c>
      <c r="K34" s="192">
        <f t="shared" si="92"/>
        <v>0</v>
      </c>
      <c r="L34" s="192">
        <f t="shared" si="2"/>
        <v>0</v>
      </c>
      <c r="M34" s="192">
        <f t="shared" si="93"/>
        <v>0</v>
      </c>
      <c r="N34" s="193" t="e">
        <f t="shared" si="3"/>
        <v>#DIV/0!</v>
      </c>
      <c r="O34" s="193" t="e">
        <f t="shared" si="4"/>
        <v>#DIV/0!</v>
      </c>
      <c r="P34" s="186"/>
      <c r="Q34" s="186"/>
      <c r="R34" s="186"/>
      <c r="S34" s="189"/>
      <c r="T34" s="200" t="e">
        <f>VLOOKUP(S34,CODES!$C$87:$D$92,2,FALSE)</f>
        <v>#N/A</v>
      </c>
      <c r="U34" s="194">
        <f t="shared" si="94"/>
        <v>0</v>
      </c>
      <c r="V34" s="201">
        <f t="shared" si="5"/>
        <v>0</v>
      </c>
      <c r="W34" s="202">
        <f t="shared" si="6"/>
        <v>0</v>
      </c>
      <c r="X34" s="203">
        <f t="shared" si="95"/>
        <v>0</v>
      </c>
      <c r="Y34" s="30">
        <f t="shared" si="7"/>
        <v>0</v>
      </c>
      <c r="Z34" s="30">
        <f t="shared" si="8"/>
        <v>0</v>
      </c>
      <c r="AA34" s="30">
        <f t="shared" si="9"/>
        <v>0</v>
      </c>
      <c r="AB34" s="178" t="e">
        <f t="shared" si="10"/>
        <v>#N/A</v>
      </c>
      <c r="AC34" s="60" t="e">
        <f t="shared" si="11"/>
        <v>#N/A</v>
      </c>
      <c r="AD34" s="60" t="e">
        <f t="shared" si="12"/>
        <v>#N/A</v>
      </c>
      <c r="AE34" s="60" t="e">
        <f t="shared" si="13"/>
        <v>#N/A</v>
      </c>
      <c r="AF34" s="60" t="e">
        <f t="shared" si="96"/>
        <v>#N/A</v>
      </c>
      <c r="AG34" s="60" t="e">
        <f t="shared" si="96"/>
        <v>#N/A</v>
      </c>
      <c r="AH34" s="60" t="e">
        <f t="shared" si="14"/>
        <v>#N/A</v>
      </c>
      <c r="AI34" s="60" t="e">
        <f t="shared" si="15"/>
        <v>#N/A</v>
      </c>
      <c r="AJ34" s="60" t="e">
        <f t="shared" si="16"/>
        <v>#N/A</v>
      </c>
      <c r="AK34" s="60" t="e">
        <f t="shared" si="17"/>
        <v>#N/A</v>
      </c>
      <c r="AL34" s="60"/>
      <c r="AM34" s="60" t="e">
        <f t="shared" ref="AM34" si="116">AI34+AK34</f>
        <v>#N/A</v>
      </c>
      <c r="AN34" s="63" t="e">
        <f t="shared" si="18"/>
        <v>#N/A</v>
      </c>
      <c r="AO34" s="63" t="e">
        <f t="shared" si="19"/>
        <v>#N/A</v>
      </c>
      <c r="AP34" s="63" t="e">
        <f t="shared" si="20"/>
        <v>#N/A</v>
      </c>
      <c r="AQ34" s="63" t="e">
        <f t="shared" si="21"/>
        <v>#N/A</v>
      </c>
      <c r="AR34" s="63" t="e">
        <f t="shared" si="98"/>
        <v>#N/A</v>
      </c>
      <c r="AS34" s="63" t="e">
        <f t="shared" si="98"/>
        <v>#N/A</v>
      </c>
      <c r="AT34" s="63" t="e">
        <f t="shared" si="22"/>
        <v>#N/A</v>
      </c>
      <c r="AU34" s="63" t="e">
        <f t="shared" si="23"/>
        <v>#N/A</v>
      </c>
      <c r="AV34" s="63" t="e">
        <f t="shared" si="24"/>
        <v>#N/A</v>
      </c>
      <c r="AW34" s="63" t="e">
        <f t="shared" si="25"/>
        <v>#N/A</v>
      </c>
      <c r="AX34" s="63"/>
      <c r="AY34" s="63" t="e">
        <f t="shared" ref="AY34" si="117">AU34+AW34</f>
        <v>#N/A</v>
      </c>
      <c r="AZ34" s="70" t="e">
        <f t="shared" si="26"/>
        <v>#N/A</v>
      </c>
      <c r="BA34" s="70" t="e">
        <f t="shared" si="27"/>
        <v>#N/A</v>
      </c>
      <c r="BB34" s="70" t="e">
        <f t="shared" si="28"/>
        <v>#N/A</v>
      </c>
      <c r="BC34" s="70" t="e">
        <f t="shared" si="29"/>
        <v>#N/A</v>
      </c>
      <c r="BD34" s="70" t="e">
        <f t="shared" si="100"/>
        <v>#N/A</v>
      </c>
      <c r="BE34" s="70" t="e">
        <f t="shared" si="100"/>
        <v>#N/A</v>
      </c>
      <c r="BF34" s="70" t="e">
        <f t="shared" si="30"/>
        <v>#N/A</v>
      </c>
      <c r="BG34" s="70" t="e">
        <f t="shared" si="31"/>
        <v>#N/A</v>
      </c>
      <c r="BH34" s="70" t="e">
        <f t="shared" si="32"/>
        <v>#N/A</v>
      </c>
      <c r="BI34" s="70" t="e">
        <f t="shared" si="33"/>
        <v>#N/A</v>
      </c>
      <c r="BJ34" s="70"/>
      <c r="BK34" s="70" t="e">
        <f t="shared" ref="BK34" si="118">BG34+BI34</f>
        <v>#N/A</v>
      </c>
      <c r="BL34" s="73" t="e">
        <f t="shared" si="34"/>
        <v>#N/A</v>
      </c>
      <c r="BM34" s="73" t="e">
        <f t="shared" si="35"/>
        <v>#N/A</v>
      </c>
      <c r="BN34" s="73" t="e">
        <f t="shared" si="36"/>
        <v>#N/A</v>
      </c>
      <c r="BO34" s="73" t="e">
        <f t="shared" si="37"/>
        <v>#N/A</v>
      </c>
      <c r="BP34" s="73" t="e">
        <f t="shared" si="102"/>
        <v>#N/A</v>
      </c>
      <c r="BQ34" s="73" t="e">
        <f t="shared" si="102"/>
        <v>#N/A</v>
      </c>
      <c r="BR34" s="73" t="e">
        <f t="shared" si="38"/>
        <v>#N/A</v>
      </c>
      <c r="BS34" s="73" t="e">
        <f t="shared" si="39"/>
        <v>#N/A</v>
      </c>
      <c r="BT34" s="73" t="e">
        <f t="shared" si="40"/>
        <v>#N/A</v>
      </c>
      <c r="BU34" s="73" t="e">
        <f t="shared" si="41"/>
        <v>#N/A</v>
      </c>
      <c r="BV34" s="73" t="e">
        <f t="shared" si="103"/>
        <v>#N/A</v>
      </c>
      <c r="BW34" s="73" t="e">
        <f t="shared" ref="BW34" si="119">BS34+BU34</f>
        <v>#N/A</v>
      </c>
      <c r="BX34" s="66" t="e">
        <f t="shared" si="42"/>
        <v>#N/A</v>
      </c>
      <c r="BY34" s="119" t="e">
        <f t="shared" si="43"/>
        <v>#N/A</v>
      </c>
      <c r="BZ34" s="66" t="e">
        <f t="shared" si="44"/>
        <v>#N/A</v>
      </c>
      <c r="CA34" s="66" t="e">
        <f t="shared" si="45"/>
        <v>#N/A</v>
      </c>
      <c r="CB34" s="66" t="e">
        <f t="shared" si="104"/>
        <v>#N/A</v>
      </c>
      <c r="CC34" s="66" t="e">
        <f t="shared" si="104"/>
        <v>#N/A</v>
      </c>
      <c r="CD34" s="66" t="e">
        <f t="shared" si="46"/>
        <v>#N/A</v>
      </c>
      <c r="CE34" s="66" t="e">
        <f t="shared" si="47"/>
        <v>#N/A</v>
      </c>
      <c r="CF34" s="66" t="e">
        <f t="shared" si="48"/>
        <v>#N/A</v>
      </c>
      <c r="CG34" s="66" t="e">
        <f t="shared" si="49"/>
        <v>#N/A</v>
      </c>
      <c r="CH34" s="66"/>
      <c r="CI34" s="66" t="e">
        <f t="shared" ref="CI34" si="120">CE34+CG34</f>
        <v>#N/A</v>
      </c>
      <c r="CJ34" s="77" t="e">
        <f t="shared" si="50"/>
        <v>#N/A</v>
      </c>
      <c r="CK34" s="77" t="e">
        <f t="shared" si="51"/>
        <v>#N/A</v>
      </c>
      <c r="CL34" s="77" t="e">
        <f t="shared" si="52"/>
        <v>#N/A</v>
      </c>
      <c r="CM34" s="77" t="e">
        <f t="shared" si="53"/>
        <v>#N/A</v>
      </c>
      <c r="CN34" s="79" t="e">
        <f t="shared" si="106"/>
        <v>#N/A</v>
      </c>
      <c r="CO34" s="79" t="e">
        <f t="shared" si="106"/>
        <v>#N/A</v>
      </c>
      <c r="CP34" s="77" t="e">
        <f t="shared" si="54"/>
        <v>#N/A</v>
      </c>
      <c r="CQ34" s="77" t="e">
        <f t="shared" si="55"/>
        <v>#N/A</v>
      </c>
      <c r="CR34" s="77" t="e">
        <f t="shared" si="56"/>
        <v>#N/A</v>
      </c>
      <c r="CS34" s="77" t="e">
        <f t="shared" si="57"/>
        <v>#N/A</v>
      </c>
      <c r="CT34" s="79"/>
      <c r="CU34" s="79" t="e">
        <f t="shared" ref="CU34" si="121">CQ34+CS34</f>
        <v>#N/A</v>
      </c>
      <c r="CV34" s="84" t="e">
        <f t="shared" si="58"/>
        <v>#N/A</v>
      </c>
      <c r="CW34" s="84" t="e">
        <f t="shared" si="59"/>
        <v>#N/A</v>
      </c>
      <c r="CX34" s="84" t="e">
        <f t="shared" si="60"/>
        <v>#N/A</v>
      </c>
      <c r="CY34" s="84" t="e">
        <f t="shared" si="61"/>
        <v>#N/A</v>
      </c>
      <c r="CZ34" s="85" t="e">
        <f t="shared" si="108"/>
        <v>#N/A</v>
      </c>
      <c r="DA34" s="85" t="e">
        <f t="shared" si="108"/>
        <v>#N/A</v>
      </c>
      <c r="DB34" s="84" t="e">
        <f t="shared" si="62"/>
        <v>#N/A</v>
      </c>
      <c r="DC34" s="84" t="e">
        <f t="shared" si="63"/>
        <v>#N/A</v>
      </c>
      <c r="DD34" s="84" t="e">
        <f t="shared" si="64"/>
        <v>#N/A</v>
      </c>
      <c r="DE34" s="84" t="e">
        <f t="shared" si="65"/>
        <v>#N/A</v>
      </c>
      <c r="DF34" s="85"/>
      <c r="DG34" s="85" t="e">
        <f t="shared" ref="DG34" si="122">DC34+DE34</f>
        <v>#N/A</v>
      </c>
      <c r="DH34" s="38" t="e">
        <f t="shared" si="66"/>
        <v>#N/A</v>
      </c>
      <c r="DI34" s="38" t="e">
        <f t="shared" si="67"/>
        <v>#N/A</v>
      </c>
      <c r="DJ34" s="38" t="e">
        <f t="shared" si="68"/>
        <v>#N/A</v>
      </c>
      <c r="DK34" s="38" t="e">
        <f t="shared" si="69"/>
        <v>#N/A</v>
      </c>
      <c r="DL34" s="91" t="e">
        <f t="shared" si="110"/>
        <v>#N/A</v>
      </c>
      <c r="DM34" s="91" t="e">
        <f t="shared" si="110"/>
        <v>#N/A</v>
      </c>
      <c r="DN34" s="38" t="e">
        <f t="shared" si="70"/>
        <v>#N/A</v>
      </c>
      <c r="DO34" s="38" t="e">
        <f t="shared" si="71"/>
        <v>#N/A</v>
      </c>
      <c r="DP34" s="38" t="e">
        <f>IF(E34="08 IPA",J34,0)</f>
        <v>#N/A</v>
      </c>
      <c r="DQ34" s="38" t="e">
        <f t="shared" si="73"/>
        <v>#N/A</v>
      </c>
      <c r="DR34" s="91"/>
      <c r="DS34" s="91" t="e">
        <f t="shared" ref="DS34" si="123">DO34+DQ34</f>
        <v>#N/A</v>
      </c>
      <c r="DT34" s="96" t="e">
        <f t="shared" si="74"/>
        <v>#N/A</v>
      </c>
      <c r="DU34" s="96" t="e">
        <f t="shared" si="75"/>
        <v>#N/A</v>
      </c>
      <c r="DV34" s="96" t="e">
        <f t="shared" si="76"/>
        <v>#N/A</v>
      </c>
      <c r="DW34" s="96" t="e">
        <f t="shared" si="77"/>
        <v>#N/A</v>
      </c>
      <c r="DX34" s="97" t="e">
        <f t="shared" si="112"/>
        <v>#N/A</v>
      </c>
      <c r="DY34" s="97" t="e">
        <f t="shared" si="112"/>
        <v>#N/A</v>
      </c>
      <c r="DZ34" s="96" t="e">
        <f t="shared" si="78"/>
        <v>#N/A</v>
      </c>
      <c r="EA34" s="96" t="e">
        <f t="shared" si="79"/>
        <v>#N/A</v>
      </c>
      <c r="EB34" s="96" t="e">
        <f t="shared" si="80"/>
        <v>#N/A</v>
      </c>
      <c r="EC34" s="96" t="e">
        <f t="shared" si="81"/>
        <v>#N/A</v>
      </c>
      <c r="ED34" s="97"/>
      <c r="EE34" s="97" t="e">
        <f t="shared" ref="EE34" si="124">EA34+EC34</f>
        <v>#N/A</v>
      </c>
      <c r="EF34" s="101" t="e">
        <f t="shared" si="82"/>
        <v>#N/A</v>
      </c>
      <c r="EG34" s="101" t="e">
        <f t="shared" si="83"/>
        <v>#N/A</v>
      </c>
      <c r="EH34" s="101" t="e">
        <f t="shared" si="84"/>
        <v>#N/A</v>
      </c>
      <c r="EI34" s="101" t="e">
        <f t="shared" si="85"/>
        <v>#N/A</v>
      </c>
      <c r="EJ34" s="102" t="e">
        <f t="shared" si="114"/>
        <v>#N/A</v>
      </c>
      <c r="EK34" s="102" t="e">
        <f t="shared" si="114"/>
        <v>#N/A</v>
      </c>
      <c r="EL34" s="101" t="e">
        <f t="shared" si="86"/>
        <v>#N/A</v>
      </c>
      <c r="EM34" s="101" t="e">
        <f t="shared" si="87"/>
        <v>#N/A</v>
      </c>
      <c r="EN34" s="101" t="e">
        <f t="shared" si="88"/>
        <v>#N/A</v>
      </c>
      <c r="EO34" s="101" t="e">
        <f t="shared" si="89"/>
        <v>#N/A</v>
      </c>
      <c r="EP34" s="102"/>
      <c r="EQ34" s="102" t="e">
        <f t="shared" ref="EQ34" si="125">EM34+EO34</f>
        <v>#N/A</v>
      </c>
    </row>
    <row r="35" spans="1:147" s="7" customFormat="1" ht="15.75" thickBot="1">
      <c r="A35" s="176"/>
      <c r="B35" s="34"/>
      <c r="C35" s="34"/>
      <c r="D35" s="34"/>
      <c r="E35" s="34"/>
      <c r="F35" s="31">
        <f t="shared" ref="F35:M35" si="126">SUM(F10:F34)</f>
        <v>0</v>
      </c>
      <c r="G35" s="195">
        <f t="shared" si="126"/>
        <v>0</v>
      </c>
      <c r="H35" s="195">
        <f t="shared" si="126"/>
        <v>0</v>
      </c>
      <c r="I35" s="196">
        <f t="shared" si="126"/>
        <v>0</v>
      </c>
      <c r="J35" s="196">
        <f t="shared" si="126"/>
        <v>0</v>
      </c>
      <c r="K35" s="197">
        <f t="shared" si="126"/>
        <v>0</v>
      </c>
      <c r="L35" s="197">
        <f t="shared" si="126"/>
        <v>0</v>
      </c>
      <c r="M35" s="197">
        <f t="shared" si="126"/>
        <v>0</v>
      </c>
      <c r="N35" s="198"/>
      <c r="O35" s="198"/>
      <c r="P35" s="199">
        <f>SUM(P10:P34)</f>
        <v>0</v>
      </c>
      <c r="Q35" s="199">
        <f>SUM(Q10:Q34)</f>
        <v>0</v>
      </c>
      <c r="R35" s="199">
        <f>SUM(R10:R34)</f>
        <v>0</v>
      </c>
      <c r="S35" s="32"/>
      <c r="T35" s="199"/>
      <c r="U35" s="199">
        <f>SUM(U10:U34)</f>
        <v>0</v>
      </c>
      <c r="V35" s="204">
        <f>SUM(V10:V34)</f>
        <v>0</v>
      </c>
      <c r="W35" s="205">
        <f t="shared" ref="W35:AA35" si="127">SUM(W10:W34)</f>
        <v>0</v>
      </c>
      <c r="X35" s="206">
        <f t="shared" si="127"/>
        <v>0</v>
      </c>
      <c r="Y35" s="33">
        <f t="shared" si="127"/>
        <v>0</v>
      </c>
      <c r="Z35" s="33">
        <f t="shared" si="127"/>
        <v>0</v>
      </c>
      <c r="AA35" s="33">
        <f t="shared" si="127"/>
        <v>0</v>
      </c>
      <c r="AB35" s="179" t="e">
        <f>SUM(AB13:AB34)</f>
        <v>#N/A</v>
      </c>
      <c r="AC35" s="68" t="e">
        <f t="shared" ref="AC35:AM35" si="128">SUM(AC10:AC34)</f>
        <v>#N/A</v>
      </c>
      <c r="AD35" s="68" t="e">
        <f t="shared" si="128"/>
        <v>#N/A</v>
      </c>
      <c r="AE35" s="68" t="e">
        <f t="shared" si="128"/>
        <v>#N/A</v>
      </c>
      <c r="AF35" s="68" t="e">
        <f t="shared" si="128"/>
        <v>#N/A</v>
      </c>
      <c r="AG35" s="68" t="e">
        <f t="shared" si="128"/>
        <v>#N/A</v>
      </c>
      <c r="AH35" s="68" t="e">
        <f t="shared" si="128"/>
        <v>#N/A</v>
      </c>
      <c r="AI35" s="68" t="e">
        <f t="shared" si="128"/>
        <v>#N/A</v>
      </c>
      <c r="AJ35" s="68" t="e">
        <f t="shared" si="128"/>
        <v>#N/A</v>
      </c>
      <c r="AK35" s="68" t="e">
        <f t="shared" si="128"/>
        <v>#N/A</v>
      </c>
      <c r="AL35" s="68" t="e">
        <f t="shared" si="128"/>
        <v>#N/A</v>
      </c>
      <c r="AM35" s="68" t="e">
        <f t="shared" si="128"/>
        <v>#N/A</v>
      </c>
      <c r="AN35" s="64" t="e">
        <f>SUM(AN13:AN34)</f>
        <v>#N/A</v>
      </c>
      <c r="AO35" s="64" t="e">
        <f t="shared" ref="AO35:AY35" si="129">SUM(AO10:AO34)</f>
        <v>#N/A</v>
      </c>
      <c r="AP35" s="64" t="e">
        <f t="shared" si="129"/>
        <v>#N/A</v>
      </c>
      <c r="AQ35" s="64" t="e">
        <f t="shared" si="129"/>
        <v>#N/A</v>
      </c>
      <c r="AR35" s="64" t="e">
        <f t="shared" si="129"/>
        <v>#N/A</v>
      </c>
      <c r="AS35" s="64" t="e">
        <f t="shared" si="129"/>
        <v>#N/A</v>
      </c>
      <c r="AT35" s="64" t="e">
        <f t="shared" si="129"/>
        <v>#N/A</v>
      </c>
      <c r="AU35" s="64" t="e">
        <f t="shared" si="129"/>
        <v>#N/A</v>
      </c>
      <c r="AV35" s="64" t="e">
        <f t="shared" si="129"/>
        <v>#N/A</v>
      </c>
      <c r="AW35" s="64" t="e">
        <f t="shared" si="129"/>
        <v>#N/A</v>
      </c>
      <c r="AX35" s="64" t="e">
        <f t="shared" si="129"/>
        <v>#N/A</v>
      </c>
      <c r="AY35" s="64" t="e">
        <f t="shared" si="129"/>
        <v>#N/A</v>
      </c>
      <c r="AZ35" s="71" t="e">
        <f>SUM(AZ13:AZ34)</f>
        <v>#N/A</v>
      </c>
      <c r="BA35" s="71" t="e">
        <f t="shared" ref="BA35:BK35" si="130">SUM(BA10:BA34)</f>
        <v>#N/A</v>
      </c>
      <c r="BB35" s="71" t="e">
        <f t="shared" si="130"/>
        <v>#N/A</v>
      </c>
      <c r="BC35" s="71" t="e">
        <f t="shared" si="130"/>
        <v>#N/A</v>
      </c>
      <c r="BD35" s="71" t="e">
        <f t="shared" si="130"/>
        <v>#N/A</v>
      </c>
      <c r="BE35" s="71" t="e">
        <f t="shared" si="130"/>
        <v>#N/A</v>
      </c>
      <c r="BF35" s="71" t="e">
        <f t="shared" si="130"/>
        <v>#N/A</v>
      </c>
      <c r="BG35" s="71" t="e">
        <f t="shared" si="130"/>
        <v>#N/A</v>
      </c>
      <c r="BH35" s="71" t="e">
        <f t="shared" si="130"/>
        <v>#N/A</v>
      </c>
      <c r="BI35" s="71" t="e">
        <f t="shared" si="130"/>
        <v>#N/A</v>
      </c>
      <c r="BJ35" s="71" t="e">
        <f t="shared" si="130"/>
        <v>#N/A</v>
      </c>
      <c r="BK35" s="71" t="e">
        <f t="shared" si="130"/>
        <v>#N/A</v>
      </c>
      <c r="BL35" s="74" t="e">
        <f>SUM(BL13:BL34)</f>
        <v>#N/A</v>
      </c>
      <c r="BM35" s="74" t="e">
        <f t="shared" ref="BM35:BW35" si="131">SUM(BM10:BM34)</f>
        <v>#N/A</v>
      </c>
      <c r="BN35" s="74" t="e">
        <f t="shared" si="131"/>
        <v>#N/A</v>
      </c>
      <c r="BO35" s="74" t="e">
        <f t="shared" si="131"/>
        <v>#N/A</v>
      </c>
      <c r="BP35" s="74" t="e">
        <f t="shared" si="131"/>
        <v>#N/A</v>
      </c>
      <c r="BQ35" s="74" t="e">
        <f t="shared" si="131"/>
        <v>#N/A</v>
      </c>
      <c r="BR35" s="74" t="e">
        <f t="shared" si="131"/>
        <v>#N/A</v>
      </c>
      <c r="BS35" s="74" t="e">
        <f t="shared" si="131"/>
        <v>#N/A</v>
      </c>
      <c r="BT35" s="74" t="e">
        <f t="shared" si="131"/>
        <v>#N/A</v>
      </c>
      <c r="BU35" s="74" t="e">
        <f t="shared" si="131"/>
        <v>#N/A</v>
      </c>
      <c r="BV35" s="74" t="e">
        <f>IF(SUM(BV10:BV34)&gt;0,SUM(BV10:BV34,0))</f>
        <v>#N/A</v>
      </c>
      <c r="BW35" s="74" t="e">
        <f t="shared" si="131"/>
        <v>#N/A</v>
      </c>
      <c r="BX35" s="67" t="e">
        <f>SUM(BX13:BX34)</f>
        <v>#N/A</v>
      </c>
      <c r="BY35" s="133" t="e">
        <f t="shared" ref="BY35:CI35" si="132">SUM(BY10:BY34)</f>
        <v>#N/A</v>
      </c>
      <c r="BZ35" s="67" t="e">
        <f t="shared" si="132"/>
        <v>#N/A</v>
      </c>
      <c r="CA35" s="67" t="e">
        <f t="shared" si="132"/>
        <v>#N/A</v>
      </c>
      <c r="CB35" s="67" t="e">
        <f t="shared" si="132"/>
        <v>#N/A</v>
      </c>
      <c r="CC35" s="67" t="e">
        <f t="shared" si="132"/>
        <v>#N/A</v>
      </c>
      <c r="CD35" s="67" t="e">
        <f t="shared" si="132"/>
        <v>#N/A</v>
      </c>
      <c r="CE35" s="67" t="e">
        <f t="shared" si="132"/>
        <v>#N/A</v>
      </c>
      <c r="CF35" s="67" t="e">
        <f t="shared" si="132"/>
        <v>#N/A</v>
      </c>
      <c r="CG35" s="67" t="e">
        <f t="shared" si="132"/>
        <v>#N/A</v>
      </c>
      <c r="CH35" s="67" t="e">
        <f t="shared" si="132"/>
        <v>#N/A</v>
      </c>
      <c r="CI35" s="67" t="e">
        <f t="shared" si="132"/>
        <v>#N/A</v>
      </c>
      <c r="CJ35" s="80" t="e">
        <f>SUM(CJ13:CJ34)</f>
        <v>#N/A</v>
      </c>
      <c r="CK35" s="81" t="e">
        <f t="shared" ref="CK35:CU35" si="133">SUM(CK10:CK34)</f>
        <v>#N/A</v>
      </c>
      <c r="CL35" s="78" t="e">
        <f t="shared" si="133"/>
        <v>#N/A</v>
      </c>
      <c r="CM35" s="78" t="e">
        <f t="shared" si="133"/>
        <v>#N/A</v>
      </c>
      <c r="CN35" s="78" t="e">
        <f t="shared" si="133"/>
        <v>#N/A</v>
      </c>
      <c r="CO35" s="78" t="e">
        <f t="shared" si="133"/>
        <v>#N/A</v>
      </c>
      <c r="CP35" s="78" t="e">
        <f t="shared" si="133"/>
        <v>#N/A</v>
      </c>
      <c r="CQ35" s="78" t="e">
        <f t="shared" si="133"/>
        <v>#N/A</v>
      </c>
      <c r="CR35" s="78" t="e">
        <f t="shared" si="133"/>
        <v>#N/A</v>
      </c>
      <c r="CS35" s="78" t="e">
        <f t="shared" si="133"/>
        <v>#N/A</v>
      </c>
      <c r="CT35" s="78" t="e">
        <f t="shared" si="133"/>
        <v>#N/A</v>
      </c>
      <c r="CU35" s="82" t="e">
        <f t="shared" si="133"/>
        <v>#N/A</v>
      </c>
      <c r="CV35" s="86" t="e">
        <f>SUM(CV13:CV34)</f>
        <v>#N/A</v>
      </c>
      <c r="CW35" s="87" t="e">
        <f t="shared" ref="CW35:DG35" si="134">SUM(CW10:CW34)</f>
        <v>#N/A</v>
      </c>
      <c r="CX35" s="88" t="e">
        <f t="shared" si="134"/>
        <v>#N/A</v>
      </c>
      <c r="CY35" s="88" t="e">
        <f t="shared" si="134"/>
        <v>#N/A</v>
      </c>
      <c r="CZ35" s="88" t="e">
        <f t="shared" si="134"/>
        <v>#N/A</v>
      </c>
      <c r="DA35" s="88" t="e">
        <f t="shared" si="134"/>
        <v>#N/A</v>
      </c>
      <c r="DB35" s="88" t="e">
        <f t="shared" si="134"/>
        <v>#N/A</v>
      </c>
      <c r="DC35" s="88" t="e">
        <f t="shared" si="134"/>
        <v>#N/A</v>
      </c>
      <c r="DD35" s="88" t="e">
        <f t="shared" si="134"/>
        <v>#N/A</v>
      </c>
      <c r="DE35" s="88" t="e">
        <f t="shared" si="134"/>
        <v>#N/A</v>
      </c>
      <c r="DF35" s="88" t="e">
        <f t="shared" si="134"/>
        <v>#N/A</v>
      </c>
      <c r="DG35" s="89" t="e">
        <f t="shared" si="134"/>
        <v>#N/A</v>
      </c>
      <c r="DH35" s="92" t="e">
        <f>SUM(DH13:DH34)</f>
        <v>#N/A</v>
      </c>
      <c r="DI35" s="93" t="e">
        <f t="shared" ref="DI35:DS35" si="135">SUM(DI10:DI34)</f>
        <v>#N/A</v>
      </c>
      <c r="DJ35" s="39" t="e">
        <f t="shared" si="135"/>
        <v>#N/A</v>
      </c>
      <c r="DK35" s="39" t="e">
        <f t="shared" si="135"/>
        <v>#N/A</v>
      </c>
      <c r="DL35" s="39" t="e">
        <f t="shared" si="135"/>
        <v>#N/A</v>
      </c>
      <c r="DM35" s="39" t="e">
        <f t="shared" si="135"/>
        <v>#N/A</v>
      </c>
      <c r="DN35" s="39" t="e">
        <f t="shared" si="135"/>
        <v>#N/A</v>
      </c>
      <c r="DO35" s="39" t="e">
        <f t="shared" si="135"/>
        <v>#N/A</v>
      </c>
      <c r="DP35" s="39" t="e">
        <f t="shared" si="135"/>
        <v>#N/A</v>
      </c>
      <c r="DQ35" s="39" t="e">
        <f t="shared" si="135"/>
        <v>#N/A</v>
      </c>
      <c r="DR35" s="39" t="e">
        <f t="shared" si="135"/>
        <v>#N/A</v>
      </c>
      <c r="DS35" s="94" t="e">
        <f t="shared" si="135"/>
        <v>#N/A</v>
      </c>
      <c r="DT35" s="98" t="e">
        <f>SUM(DT13:DT34)</f>
        <v>#N/A</v>
      </c>
      <c r="DU35" s="99" t="e">
        <f t="shared" ref="DU35:EE35" si="136">SUM(DU10:DU34)</f>
        <v>#N/A</v>
      </c>
      <c r="DV35" s="100" t="e">
        <f t="shared" si="136"/>
        <v>#N/A</v>
      </c>
      <c r="DW35" s="100" t="e">
        <f t="shared" si="136"/>
        <v>#N/A</v>
      </c>
      <c r="DX35" s="100" t="e">
        <f t="shared" si="136"/>
        <v>#N/A</v>
      </c>
      <c r="DY35" s="100" t="e">
        <f t="shared" si="136"/>
        <v>#N/A</v>
      </c>
      <c r="DZ35" s="100" t="e">
        <f t="shared" si="136"/>
        <v>#N/A</v>
      </c>
      <c r="EA35" s="100" t="e">
        <f t="shared" si="136"/>
        <v>#N/A</v>
      </c>
      <c r="EB35" s="100" t="e">
        <f t="shared" si="136"/>
        <v>#N/A</v>
      </c>
      <c r="EC35" s="100" t="e">
        <f t="shared" si="136"/>
        <v>#N/A</v>
      </c>
      <c r="ED35" s="100" t="e">
        <f t="shared" si="136"/>
        <v>#N/A</v>
      </c>
      <c r="EE35" s="100" t="e">
        <f t="shared" si="136"/>
        <v>#N/A</v>
      </c>
      <c r="EF35" s="104" t="e">
        <f>SUM(EF13:EF34)</f>
        <v>#N/A</v>
      </c>
      <c r="EG35" s="103" t="e">
        <f>SUM(EG10:EG34)</f>
        <v>#N/A</v>
      </c>
      <c r="EH35" s="104" t="e">
        <f t="shared" ref="EH35:EQ35" si="137">SUM(EH10:EH34)</f>
        <v>#N/A</v>
      </c>
      <c r="EI35" s="104" t="e">
        <f t="shared" si="137"/>
        <v>#N/A</v>
      </c>
      <c r="EJ35" s="104" t="e">
        <f t="shared" si="137"/>
        <v>#N/A</v>
      </c>
      <c r="EK35" s="104" t="e">
        <f t="shared" si="137"/>
        <v>#N/A</v>
      </c>
      <c r="EL35" s="104" t="e">
        <f t="shared" si="137"/>
        <v>#N/A</v>
      </c>
      <c r="EM35" s="104" t="e">
        <f t="shared" si="137"/>
        <v>#N/A</v>
      </c>
      <c r="EN35" s="104" t="e">
        <f t="shared" si="137"/>
        <v>#N/A</v>
      </c>
      <c r="EO35" s="104" t="e">
        <f t="shared" si="137"/>
        <v>#N/A</v>
      </c>
      <c r="EP35" s="104" t="e">
        <f t="shared" si="137"/>
        <v>#N/A</v>
      </c>
      <c r="EQ35" s="104" t="e">
        <f t="shared" si="137"/>
        <v>#N/A</v>
      </c>
    </row>
  </sheetData>
  <sheetProtection password="CE55" sheet="1" objects="1" scenarios="1"/>
  <protectedRanges>
    <protectedRange sqref="S10:S34" name="Range3"/>
    <protectedRange sqref="F10:F34" name="Range2"/>
    <protectedRange sqref="B10:D34" name="Range1"/>
  </protectedRanges>
  <mergeCells count="116">
    <mergeCell ref="A4:L4"/>
    <mergeCell ref="F6:F9"/>
    <mergeCell ref="A6:A9"/>
    <mergeCell ref="B6:B9"/>
    <mergeCell ref="C6:C9"/>
    <mergeCell ref="D6:D9"/>
    <mergeCell ref="E6:E9"/>
    <mergeCell ref="Y6:Y9"/>
    <mergeCell ref="Z6:Z9"/>
    <mergeCell ref="P6:P9"/>
    <mergeCell ref="Q6:Q9"/>
    <mergeCell ref="T6:T9"/>
    <mergeCell ref="U6:U9"/>
    <mergeCell ref="V6:V9"/>
    <mergeCell ref="W6:W9"/>
    <mergeCell ref="G6:H7"/>
    <mergeCell ref="I6:J7"/>
    <mergeCell ref="N6:N9"/>
    <mergeCell ref="O6:O9"/>
    <mergeCell ref="K6:K7"/>
    <mergeCell ref="L6:M7"/>
    <mergeCell ref="EF6:EQ6"/>
    <mergeCell ref="X6:X9"/>
    <mergeCell ref="AB6:AM6"/>
    <mergeCell ref="AN6:AY6"/>
    <mergeCell ref="AZ6:BK6"/>
    <mergeCell ref="BL6:BW6"/>
    <mergeCell ref="AZ7:BE7"/>
    <mergeCell ref="BF7:BK7"/>
    <mergeCell ref="BL7:BQ7"/>
    <mergeCell ref="BR7:BW7"/>
    <mergeCell ref="AA6:AA9"/>
    <mergeCell ref="AB7:AG7"/>
    <mergeCell ref="AH7:AM7"/>
    <mergeCell ref="AN7:AS7"/>
    <mergeCell ref="AT7:AY7"/>
    <mergeCell ref="BX6:CI6"/>
    <mergeCell ref="CJ6:CU6"/>
    <mergeCell ref="CV6:DG6"/>
    <mergeCell ref="DH6:DS6"/>
    <mergeCell ref="DT6:EE6"/>
    <mergeCell ref="DH7:DM7"/>
    <mergeCell ref="DN7:DS7"/>
    <mergeCell ref="DT7:DY7"/>
    <mergeCell ref="DZ7:EE7"/>
    <mergeCell ref="EF7:EK7"/>
    <mergeCell ref="EL7:EQ7"/>
    <mergeCell ref="BX7:CC7"/>
    <mergeCell ref="CD7:CI7"/>
    <mergeCell ref="CJ7:CO7"/>
    <mergeCell ref="CP7:CU7"/>
    <mergeCell ref="CV7:DA7"/>
    <mergeCell ref="DB7:DG7"/>
    <mergeCell ref="AN8:AO8"/>
    <mergeCell ref="AP8:AQ8"/>
    <mergeCell ref="AR8:AS8"/>
    <mergeCell ref="AT8:AU8"/>
    <mergeCell ref="AV8:AW8"/>
    <mergeCell ref="AX8:AY8"/>
    <mergeCell ref="BR8:BS8"/>
    <mergeCell ref="BT8:BU8"/>
    <mergeCell ref="BV8:BW8"/>
    <mergeCell ref="DD8:DE8"/>
    <mergeCell ref="DF8:DG8"/>
    <mergeCell ref="CJ8:CK8"/>
    <mergeCell ref="CL8:CM8"/>
    <mergeCell ref="CN8:CO8"/>
    <mergeCell ref="CP8:CQ8"/>
    <mergeCell ref="CR8:CS8"/>
    <mergeCell ref="AJ8:AK8"/>
    <mergeCell ref="AL8:AM8"/>
    <mergeCell ref="BL8:BM8"/>
    <mergeCell ref="BN8:BO8"/>
    <mergeCell ref="BP8:BQ8"/>
    <mergeCell ref="AZ8:BA8"/>
    <mergeCell ref="BB8:BC8"/>
    <mergeCell ref="BD8:BE8"/>
    <mergeCell ref="BF8:BG8"/>
    <mergeCell ref="BH8:BI8"/>
    <mergeCell ref="BJ8:BK8"/>
    <mergeCell ref="EF8:EG8"/>
    <mergeCell ref="EH8:EI8"/>
    <mergeCell ref="EJ8:EK8"/>
    <mergeCell ref="EL8:EM8"/>
    <mergeCell ref="EN8:EO8"/>
    <mergeCell ref="EP8:EQ8"/>
    <mergeCell ref="DT8:DU8"/>
    <mergeCell ref="DV8:DW8"/>
    <mergeCell ref="DX8:DY8"/>
    <mergeCell ref="DZ8:EA8"/>
    <mergeCell ref="EB8:EC8"/>
    <mergeCell ref="ED8:EE8"/>
    <mergeCell ref="A1:X1"/>
    <mergeCell ref="DH8:DI8"/>
    <mergeCell ref="DJ8:DK8"/>
    <mergeCell ref="DL8:DM8"/>
    <mergeCell ref="DN8:DO8"/>
    <mergeCell ref="DP8:DQ8"/>
    <mergeCell ref="DR8:DS8"/>
    <mergeCell ref="CV8:CW8"/>
    <mergeCell ref="CX8:CY8"/>
    <mergeCell ref="CZ8:DA8"/>
    <mergeCell ref="DB8:DC8"/>
    <mergeCell ref="CT8:CU8"/>
    <mergeCell ref="BX8:BY8"/>
    <mergeCell ref="BZ8:CA8"/>
    <mergeCell ref="CB8:CC8"/>
    <mergeCell ref="CD8:CE8"/>
    <mergeCell ref="CF8:CG8"/>
    <mergeCell ref="CH8:CI8"/>
    <mergeCell ref="S6:S9"/>
    <mergeCell ref="R6:R9"/>
    <mergeCell ref="AB8:AC8"/>
    <mergeCell ref="AD8:AE8"/>
    <mergeCell ref="AF8:AG8"/>
    <mergeCell ref="AH8:AI8"/>
  </mergeCells>
  <conditionalFormatting sqref="P10:P34">
    <cfRule type="expression" dxfId="11" priority="9">
      <formula>B10="SMS"</formula>
    </cfRule>
    <cfRule type="expression" dxfId="10" priority="10">
      <formula>"IF(B10=""SMS"")"</formula>
    </cfRule>
  </conditionalFormatting>
  <conditionalFormatting sqref="Q10:Q34">
    <cfRule type="expression" dxfId="9" priority="4">
      <formula>B10="STA"</formula>
    </cfRule>
  </conditionalFormatting>
  <conditionalFormatting sqref="Q10:Q34">
    <cfRule type="expression" dxfId="8" priority="3">
      <formula>B10="STT"</formula>
    </cfRule>
  </conditionalFormatting>
  <conditionalFormatting sqref="R10:R34">
    <cfRule type="expression" dxfId="7" priority="1">
      <formula>B10="STT"</formula>
    </cfRule>
    <cfRule type="expression" dxfId="6" priority="2">
      <formula>B10="STA"</formula>
    </cfRule>
  </conditionalFormatting>
  <printOptions horizontalCentered="1"/>
  <pageMargins left="0.70866141732283472" right="0.70866141732283472" top="0.74803149606299213" bottom="0.74803149606299213" header="0.31496062992125984" footer="0.31496062992125984"/>
  <pageSetup paperSize="9" scale="68" orientation="landscape" r:id="rId1"/>
  <headerFooter>
    <oddFooter>&amp;C&amp;P</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14:formula1>
            <xm:f>CODES!$C$87:$C$92</xm:f>
          </x14:formula1>
          <xm:sqref>S10:S34</xm:sqref>
        </x14:dataValidation>
        <x14:dataValidation type="list" allowBlank="1" showInputMessage="1" showErrorMessage="1">
          <x14:formula1>
            <xm:f>CODES!$C$5:$C$82</xm:f>
          </x14:formula1>
          <xm:sqref>C10:D34</xm:sqref>
        </x14:dataValidation>
        <x14:dataValidation type="list" allowBlank="1" showInputMessage="1" showErrorMessage="1">
          <x14:formula1>
            <xm:f>CODES!$H$5:$H$39</xm:f>
          </x14:formula1>
          <xm:sqref>F10:F34 R10:R34</xm:sqref>
        </x14:dataValidation>
        <x14:dataValidation type="list" allowBlank="1" showInputMessage="1" showErrorMessage="1">
          <x14:formula1>
            <xm:f>CODES!$H$6:$H$39</xm:f>
          </x14:formula1>
          <xm:sqref>Q10:Q34</xm:sqref>
        </x14:dataValidation>
        <x14:dataValidation type="list" allowBlank="1" showInputMessage="1" showErrorMessage="1">
          <x14:formula1>
            <xm:f>CODES!$F$6:$F$9</xm:f>
          </x14:formula1>
          <xm:sqref>B10:B34</xm:sqref>
        </x14:dataValidation>
        <x14:dataValidation type="list" allowBlank="1" showInputMessage="1" showErrorMessage="1">
          <x14:formula1>
            <xm:f>CODES!$H$9:$H$64</xm:f>
          </x14:formula1>
          <xm:sqref>P10:P34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Q35"/>
  <sheetViews>
    <sheetView topLeftCell="B1" zoomScale="98" zoomScaleNormal="98" workbookViewId="0">
      <selection activeCell="P19" sqref="P19"/>
    </sheetView>
  </sheetViews>
  <sheetFormatPr defaultRowHeight="15"/>
  <cols>
    <col min="1" max="1" width="5.5703125" customWidth="1"/>
    <col min="2" max="2" width="7.7109375" bestFit="1" customWidth="1"/>
    <col min="3" max="3" width="11.85546875" customWidth="1"/>
    <col min="4" max="4" width="12.140625" customWidth="1"/>
    <col min="5" max="5" width="24.42578125" customWidth="1"/>
    <col min="6" max="6" width="8.140625" customWidth="1"/>
    <col min="7" max="7" width="5.7109375" customWidth="1"/>
    <col min="8" max="8" width="5.42578125" customWidth="1"/>
    <col min="9" max="9" width="5.140625" customWidth="1"/>
    <col min="10" max="10" width="5.42578125" customWidth="1"/>
    <col min="11" max="12" width="6.5703125" customWidth="1"/>
    <col min="13" max="13" width="5.85546875" customWidth="1"/>
    <col min="14" max="14" width="8.140625" hidden="1" customWidth="1"/>
    <col min="15" max="15" width="8.28515625" hidden="1" customWidth="1"/>
    <col min="16" max="16" width="8.140625" customWidth="1"/>
    <col min="17" max="18" width="5.85546875" customWidth="1"/>
    <col min="19" max="19" width="13.5703125" bestFit="1" customWidth="1"/>
    <col min="20" max="20" width="8.140625" customWidth="1"/>
    <col min="21" max="21" width="9" customWidth="1"/>
    <col min="22" max="22" width="8.140625" customWidth="1"/>
    <col min="23" max="23" width="8" customWidth="1"/>
    <col min="24" max="24" width="7.140625" customWidth="1"/>
    <col min="25" max="27" width="7.140625" hidden="1" customWidth="1"/>
    <col min="28" max="28" width="5.42578125" hidden="1" customWidth="1"/>
    <col min="29" max="29" width="6.140625" hidden="1" customWidth="1"/>
    <col min="30" max="30" width="5.42578125" hidden="1" customWidth="1"/>
    <col min="31" max="31" width="5.85546875" hidden="1" customWidth="1"/>
    <col min="32" max="32" width="5.42578125" hidden="1" customWidth="1"/>
    <col min="33" max="33" width="6.140625" hidden="1" customWidth="1"/>
    <col min="34" max="34" width="5.85546875" hidden="1" customWidth="1"/>
    <col min="35" max="37" width="6.140625" hidden="1" customWidth="1"/>
    <col min="38" max="38" width="5.85546875" hidden="1" customWidth="1"/>
    <col min="39" max="39" width="8.140625" hidden="1" customWidth="1"/>
    <col min="40" max="40" width="5.42578125" hidden="1" customWidth="1"/>
    <col min="41" max="41" width="6.140625" hidden="1" customWidth="1"/>
    <col min="42" max="42" width="5.42578125" hidden="1" customWidth="1"/>
    <col min="43" max="43" width="5.85546875" hidden="1" customWidth="1"/>
    <col min="44" max="44" width="5.42578125" hidden="1" customWidth="1"/>
    <col min="45" max="45" width="6.140625" hidden="1" customWidth="1"/>
    <col min="46" max="46" width="5.85546875" hidden="1" customWidth="1"/>
    <col min="47" max="49" width="6.140625" hidden="1" customWidth="1"/>
    <col min="50" max="50" width="5.85546875" hidden="1" customWidth="1"/>
    <col min="51" max="51" width="8.140625" hidden="1" customWidth="1"/>
    <col min="52" max="52" width="5.42578125" hidden="1" customWidth="1"/>
    <col min="53" max="53" width="6.140625" hidden="1" customWidth="1"/>
    <col min="54" max="54" width="5.42578125" hidden="1" customWidth="1"/>
    <col min="55" max="55" width="5.85546875" hidden="1" customWidth="1"/>
    <col min="56" max="56" width="5.42578125" hidden="1" customWidth="1"/>
    <col min="57" max="57" width="6.140625" hidden="1" customWidth="1"/>
    <col min="58" max="58" width="5.85546875" hidden="1" customWidth="1"/>
    <col min="59" max="61" width="6.140625" hidden="1" customWidth="1"/>
    <col min="62" max="62" width="5.85546875" hidden="1" customWidth="1"/>
    <col min="63" max="63" width="8.140625" hidden="1" customWidth="1"/>
    <col min="64" max="64" width="5.42578125" hidden="1" customWidth="1"/>
    <col min="65" max="65" width="6.140625" hidden="1" customWidth="1"/>
    <col min="66" max="66" width="5.42578125" hidden="1" customWidth="1"/>
    <col min="67" max="67" width="5.85546875" hidden="1" customWidth="1"/>
    <col min="68" max="68" width="5.42578125" hidden="1" customWidth="1"/>
    <col min="69" max="69" width="6.140625" hidden="1" customWidth="1"/>
    <col min="70" max="70" width="5.140625" hidden="1" customWidth="1"/>
    <col min="71" max="73" width="6.140625" hidden="1" customWidth="1"/>
    <col min="74" max="75" width="5.85546875" hidden="1" customWidth="1"/>
    <col min="76" max="76" width="5.140625" hidden="1" customWidth="1"/>
    <col min="77" max="77" width="8.140625" hidden="1" customWidth="1"/>
    <col min="78" max="78" width="4.140625" hidden="1" customWidth="1"/>
    <col min="79" max="79" width="8.140625" hidden="1" customWidth="1"/>
    <col min="80" max="80" width="4.140625" hidden="1" customWidth="1"/>
    <col min="81" max="81" width="8.140625" hidden="1" customWidth="1"/>
    <col min="82" max="82" width="4.140625" hidden="1" customWidth="1"/>
    <col min="83" max="83" width="5.85546875" hidden="1" customWidth="1"/>
    <col min="84" max="84" width="4.28515625" hidden="1" customWidth="1"/>
    <col min="85" max="85" width="5.85546875" hidden="1" customWidth="1"/>
    <col min="86" max="86" width="4.28515625" hidden="1" customWidth="1"/>
    <col min="87" max="87" width="8.140625" hidden="1" customWidth="1"/>
    <col min="88" max="88" width="4.140625" hidden="1" customWidth="1"/>
    <col min="89" max="89" width="5.85546875" hidden="1" customWidth="1"/>
    <col min="90" max="90" width="4.140625" hidden="1" customWidth="1"/>
    <col min="91" max="91" width="5.85546875" hidden="1" customWidth="1"/>
    <col min="92" max="92" width="4.140625" hidden="1" customWidth="1"/>
    <col min="93" max="93" width="8.140625" hidden="1" customWidth="1"/>
    <col min="94" max="94" width="4.140625" hidden="1" customWidth="1"/>
    <col min="95" max="95" width="5.85546875" hidden="1" customWidth="1"/>
    <col min="96" max="96" width="4.28515625" hidden="1" customWidth="1"/>
    <col min="97" max="97" width="5.85546875" hidden="1" customWidth="1"/>
    <col min="98" max="98" width="4.28515625" hidden="1" customWidth="1"/>
    <col min="99" max="99" width="8.140625" hidden="1" customWidth="1"/>
    <col min="100" max="100" width="4.140625" hidden="1" customWidth="1"/>
    <col min="101" max="101" width="5.85546875" hidden="1" customWidth="1"/>
    <col min="102" max="102" width="4.140625" hidden="1" customWidth="1"/>
    <col min="103" max="103" width="5.85546875" hidden="1" customWidth="1"/>
    <col min="104" max="104" width="4.140625" hidden="1" customWidth="1"/>
    <col min="105" max="105" width="5.85546875" hidden="1" customWidth="1"/>
    <col min="106" max="106" width="4.140625" hidden="1" customWidth="1"/>
    <col min="107" max="107" width="5.85546875" hidden="1" customWidth="1"/>
    <col min="108" max="108" width="4.28515625" hidden="1" customWidth="1"/>
    <col min="109" max="109" width="5.85546875" hidden="1" customWidth="1"/>
    <col min="110" max="110" width="4.28515625" hidden="1" customWidth="1"/>
    <col min="111" max="111" width="5.85546875" hidden="1" customWidth="1"/>
    <col min="112" max="112" width="4.140625" hidden="1" customWidth="1"/>
    <col min="113" max="113" width="5.85546875" hidden="1" customWidth="1"/>
    <col min="114" max="114" width="4.140625" hidden="1" customWidth="1"/>
    <col min="115" max="115" width="5.85546875" hidden="1" customWidth="1"/>
    <col min="116" max="116" width="4.140625" hidden="1" customWidth="1"/>
    <col min="117" max="117" width="8.140625" hidden="1" customWidth="1"/>
    <col min="118" max="118" width="4.140625" hidden="1" customWidth="1"/>
    <col min="119" max="119" width="5.85546875" hidden="1" customWidth="1"/>
    <col min="120" max="120" width="4.28515625" hidden="1" customWidth="1"/>
    <col min="121" max="121" width="5.85546875" hidden="1" customWidth="1"/>
    <col min="122" max="122" width="4.28515625" hidden="1" customWidth="1"/>
    <col min="123" max="123" width="5.85546875" hidden="1" customWidth="1"/>
    <col min="124" max="124" width="4.140625" hidden="1" customWidth="1"/>
    <col min="125" max="125" width="8.140625" hidden="1" customWidth="1"/>
    <col min="126" max="126" width="4.140625" hidden="1" customWidth="1"/>
    <col min="127" max="127" width="5.85546875" hidden="1" customWidth="1"/>
    <col min="128" max="128" width="4.140625" hidden="1" customWidth="1"/>
    <col min="129" max="129" width="8.140625" hidden="1" customWidth="1"/>
    <col min="130" max="130" width="4.140625" hidden="1" customWidth="1"/>
    <col min="131" max="131" width="5.85546875" hidden="1" customWidth="1"/>
    <col min="132" max="132" width="4.28515625" hidden="1" customWidth="1"/>
    <col min="133" max="133" width="5.85546875" hidden="1" customWidth="1"/>
    <col min="134" max="134" width="4.28515625" hidden="1" customWidth="1"/>
    <col min="135" max="135" width="8.140625" hidden="1" customWidth="1"/>
    <col min="136" max="136" width="4.140625" hidden="1" customWidth="1"/>
    <col min="137" max="137" width="5.85546875" hidden="1" customWidth="1"/>
    <col min="138" max="138" width="4.140625" hidden="1" customWidth="1"/>
    <col min="139" max="139" width="5.85546875" hidden="1" customWidth="1"/>
    <col min="140" max="140" width="4.140625" hidden="1" customWidth="1"/>
    <col min="141" max="141" width="5.85546875" hidden="1" customWidth="1"/>
    <col min="142" max="142" width="4.140625" hidden="1" customWidth="1"/>
    <col min="143" max="143" width="5.85546875" hidden="1" customWidth="1"/>
    <col min="144" max="144" width="5.7109375" hidden="1" customWidth="1"/>
    <col min="145" max="145" width="8.140625" hidden="1" customWidth="1"/>
    <col min="146" max="146" width="4.28515625" hidden="1" customWidth="1"/>
    <col min="147" max="147" width="8.140625" hidden="1" customWidth="1"/>
  </cols>
  <sheetData>
    <row r="1" spans="1:147" ht="24" customHeight="1">
      <c r="A1" s="452" t="s">
        <v>220</v>
      </c>
      <c r="B1" s="452"/>
      <c r="C1" s="452"/>
      <c r="D1" s="452"/>
      <c r="E1" s="452"/>
      <c r="F1" s="452"/>
      <c r="G1" s="452"/>
      <c r="H1" s="452"/>
      <c r="I1" s="452"/>
      <c r="J1" s="452"/>
      <c r="K1" s="452"/>
      <c r="L1" s="452"/>
      <c r="M1" s="452"/>
      <c r="N1" s="452"/>
      <c r="O1" s="452"/>
      <c r="P1" s="452"/>
      <c r="Q1" s="452"/>
      <c r="R1" s="452"/>
      <c r="S1" s="452"/>
      <c r="T1" s="452"/>
      <c r="U1" s="452"/>
      <c r="V1" s="452"/>
      <c r="W1" s="452"/>
      <c r="X1" s="452"/>
    </row>
    <row r="2" spans="1:147" ht="15.75">
      <c r="A2" s="521"/>
      <c r="B2" s="521"/>
      <c r="C2" s="521"/>
      <c r="D2" s="521"/>
      <c r="E2" s="521"/>
      <c r="F2" s="521"/>
      <c r="G2" s="521"/>
      <c r="H2" s="521"/>
      <c r="I2" s="521"/>
      <c r="J2" s="521"/>
      <c r="K2" s="521"/>
      <c r="L2" s="521"/>
      <c r="M2" s="521"/>
      <c r="N2" s="521"/>
      <c r="O2" s="521"/>
      <c r="P2" s="521"/>
      <c r="Q2" s="521"/>
      <c r="R2" s="349"/>
      <c r="S2" s="349"/>
      <c r="T2" s="349"/>
      <c r="U2" s="349"/>
      <c r="V2" s="349"/>
      <c r="W2" s="349"/>
      <c r="X2" s="349"/>
    </row>
    <row r="3" spans="1:147" ht="21">
      <c r="A3" s="175"/>
    </row>
    <row r="4" spans="1:147" ht="40.5" customHeight="1">
      <c r="A4" s="519"/>
      <c r="B4" s="520"/>
      <c r="C4" s="520"/>
      <c r="D4" s="520"/>
      <c r="E4" s="520"/>
      <c r="F4" s="520"/>
      <c r="G4" s="520"/>
      <c r="H4" s="520"/>
      <c r="I4" s="520"/>
      <c r="J4" s="520"/>
      <c r="K4" s="520"/>
      <c r="L4" s="520"/>
      <c r="P4" s="362"/>
      <c r="Q4" s="362"/>
      <c r="R4" s="362"/>
    </row>
    <row r="5" spans="1:147" ht="36.75" customHeight="1" thickBot="1">
      <c r="P5" s="361"/>
      <c r="Q5" s="361"/>
      <c r="R5" s="361"/>
    </row>
    <row r="6" spans="1:147" s="1" customFormat="1" ht="33" customHeight="1">
      <c r="A6" s="508"/>
      <c r="B6" s="461" t="s">
        <v>44</v>
      </c>
      <c r="C6" s="461" t="s">
        <v>6</v>
      </c>
      <c r="D6" s="461" t="s">
        <v>29</v>
      </c>
      <c r="E6" s="461" t="s">
        <v>65</v>
      </c>
      <c r="F6" s="464" t="s">
        <v>175</v>
      </c>
      <c r="G6" s="511" t="s">
        <v>148</v>
      </c>
      <c r="H6" s="511"/>
      <c r="I6" s="513" t="s">
        <v>149</v>
      </c>
      <c r="J6" s="513"/>
      <c r="K6" s="515" t="s">
        <v>139</v>
      </c>
      <c r="L6" s="515" t="s">
        <v>138</v>
      </c>
      <c r="M6" s="517"/>
      <c r="N6" s="464" t="s">
        <v>178</v>
      </c>
      <c r="O6" s="464" t="s">
        <v>174</v>
      </c>
      <c r="P6" s="464" t="s">
        <v>205</v>
      </c>
      <c r="Q6" s="464" t="s">
        <v>208</v>
      </c>
      <c r="R6" s="464" t="s">
        <v>207</v>
      </c>
      <c r="S6" s="461" t="s">
        <v>38</v>
      </c>
      <c r="T6" s="464" t="s">
        <v>133</v>
      </c>
      <c r="U6" s="464" t="s">
        <v>134</v>
      </c>
      <c r="V6" s="464" t="s">
        <v>176</v>
      </c>
      <c r="W6" s="464" t="s">
        <v>40</v>
      </c>
      <c r="X6" s="487" t="s">
        <v>225</v>
      </c>
      <c r="Y6" s="497" t="s">
        <v>47</v>
      </c>
      <c r="Z6" s="497" t="s">
        <v>45</v>
      </c>
      <c r="AA6" s="497" t="s">
        <v>46</v>
      </c>
      <c r="AB6" s="490" t="s">
        <v>51</v>
      </c>
      <c r="AC6" s="491"/>
      <c r="AD6" s="491"/>
      <c r="AE6" s="491"/>
      <c r="AF6" s="491"/>
      <c r="AG6" s="491"/>
      <c r="AH6" s="491"/>
      <c r="AI6" s="491"/>
      <c r="AJ6" s="491"/>
      <c r="AK6" s="491"/>
      <c r="AL6" s="491"/>
      <c r="AM6" s="491"/>
      <c r="AN6" s="492" t="s">
        <v>52</v>
      </c>
      <c r="AO6" s="492"/>
      <c r="AP6" s="492"/>
      <c r="AQ6" s="492"/>
      <c r="AR6" s="492"/>
      <c r="AS6" s="492"/>
      <c r="AT6" s="492"/>
      <c r="AU6" s="492"/>
      <c r="AV6" s="492"/>
      <c r="AW6" s="492"/>
      <c r="AX6" s="492"/>
      <c r="AY6" s="492"/>
      <c r="AZ6" s="493" t="s">
        <v>53</v>
      </c>
      <c r="BA6" s="493"/>
      <c r="BB6" s="493"/>
      <c r="BC6" s="493"/>
      <c r="BD6" s="493"/>
      <c r="BE6" s="493"/>
      <c r="BF6" s="493"/>
      <c r="BG6" s="493"/>
      <c r="BH6" s="493"/>
      <c r="BI6" s="493"/>
      <c r="BJ6" s="493"/>
      <c r="BK6" s="493"/>
      <c r="BL6" s="494" t="s">
        <v>54</v>
      </c>
      <c r="BM6" s="494"/>
      <c r="BN6" s="494"/>
      <c r="BO6" s="494"/>
      <c r="BP6" s="494"/>
      <c r="BQ6" s="494"/>
      <c r="BR6" s="494"/>
      <c r="BS6" s="494"/>
      <c r="BT6" s="494"/>
      <c r="BU6" s="494"/>
      <c r="BV6" s="494"/>
      <c r="BW6" s="494"/>
      <c r="BX6" s="501" t="s">
        <v>55</v>
      </c>
      <c r="BY6" s="501"/>
      <c r="BZ6" s="501"/>
      <c r="CA6" s="501"/>
      <c r="CB6" s="501"/>
      <c r="CC6" s="501"/>
      <c r="CD6" s="501"/>
      <c r="CE6" s="501"/>
      <c r="CF6" s="501"/>
      <c r="CG6" s="501"/>
      <c r="CH6" s="501"/>
      <c r="CI6" s="501"/>
      <c r="CJ6" s="502" t="s">
        <v>56</v>
      </c>
      <c r="CK6" s="502"/>
      <c r="CL6" s="502"/>
      <c r="CM6" s="502"/>
      <c r="CN6" s="502"/>
      <c r="CO6" s="502"/>
      <c r="CP6" s="502"/>
      <c r="CQ6" s="502"/>
      <c r="CR6" s="502"/>
      <c r="CS6" s="502"/>
      <c r="CT6" s="502"/>
      <c r="CU6" s="502"/>
      <c r="CV6" s="503" t="s">
        <v>57</v>
      </c>
      <c r="CW6" s="503"/>
      <c r="CX6" s="503"/>
      <c r="CY6" s="503"/>
      <c r="CZ6" s="503"/>
      <c r="DA6" s="503"/>
      <c r="DB6" s="503"/>
      <c r="DC6" s="503"/>
      <c r="DD6" s="503"/>
      <c r="DE6" s="503"/>
      <c r="DF6" s="503"/>
      <c r="DG6" s="503"/>
      <c r="DH6" s="504" t="s">
        <v>85</v>
      </c>
      <c r="DI6" s="504"/>
      <c r="DJ6" s="504"/>
      <c r="DK6" s="504"/>
      <c r="DL6" s="504"/>
      <c r="DM6" s="504"/>
      <c r="DN6" s="504"/>
      <c r="DO6" s="504"/>
      <c r="DP6" s="504"/>
      <c r="DQ6" s="504"/>
      <c r="DR6" s="504"/>
      <c r="DS6" s="504"/>
      <c r="DT6" s="505" t="s">
        <v>59</v>
      </c>
      <c r="DU6" s="505"/>
      <c r="DV6" s="505"/>
      <c r="DW6" s="505"/>
      <c r="DX6" s="505"/>
      <c r="DY6" s="505"/>
      <c r="DZ6" s="505"/>
      <c r="EA6" s="505"/>
      <c r="EB6" s="505"/>
      <c r="EC6" s="505"/>
      <c r="ED6" s="505"/>
      <c r="EE6" s="506"/>
      <c r="EF6" s="485" t="s">
        <v>60</v>
      </c>
      <c r="EG6" s="485"/>
      <c r="EH6" s="485"/>
      <c r="EI6" s="485"/>
      <c r="EJ6" s="485"/>
      <c r="EK6" s="485"/>
      <c r="EL6" s="485"/>
      <c r="EM6" s="485"/>
      <c r="EN6" s="485"/>
      <c r="EO6" s="485"/>
      <c r="EP6" s="485"/>
      <c r="EQ6" s="486"/>
    </row>
    <row r="7" spans="1:147" s="8" customFormat="1" ht="104.25" customHeight="1">
      <c r="A7" s="509"/>
      <c r="B7" s="462"/>
      <c r="C7" s="462"/>
      <c r="D7" s="462"/>
      <c r="E7" s="462"/>
      <c r="F7" s="465"/>
      <c r="G7" s="512"/>
      <c r="H7" s="512"/>
      <c r="I7" s="514"/>
      <c r="J7" s="514"/>
      <c r="K7" s="516"/>
      <c r="L7" s="516"/>
      <c r="M7" s="518"/>
      <c r="N7" s="465"/>
      <c r="O7" s="465"/>
      <c r="P7" s="465"/>
      <c r="Q7" s="465"/>
      <c r="R7" s="465"/>
      <c r="S7" s="462"/>
      <c r="T7" s="465"/>
      <c r="U7" s="465"/>
      <c r="V7" s="465"/>
      <c r="W7" s="465"/>
      <c r="X7" s="488"/>
      <c r="Y7" s="498"/>
      <c r="Z7" s="498"/>
      <c r="AA7" s="498"/>
      <c r="AB7" s="467" t="s">
        <v>159</v>
      </c>
      <c r="AC7" s="467"/>
      <c r="AD7" s="467"/>
      <c r="AE7" s="467"/>
      <c r="AF7" s="467"/>
      <c r="AG7" s="468"/>
      <c r="AH7" s="469" t="s">
        <v>160</v>
      </c>
      <c r="AI7" s="467"/>
      <c r="AJ7" s="467"/>
      <c r="AK7" s="467"/>
      <c r="AL7" s="467"/>
      <c r="AM7" s="468"/>
      <c r="AN7" s="483" t="s">
        <v>159</v>
      </c>
      <c r="AO7" s="500"/>
      <c r="AP7" s="500"/>
      <c r="AQ7" s="500"/>
      <c r="AR7" s="500"/>
      <c r="AS7" s="484"/>
      <c r="AT7" s="483" t="s">
        <v>160</v>
      </c>
      <c r="AU7" s="500"/>
      <c r="AV7" s="500"/>
      <c r="AW7" s="500"/>
      <c r="AX7" s="500"/>
      <c r="AY7" s="484"/>
      <c r="AZ7" s="478" t="s">
        <v>159</v>
      </c>
      <c r="BA7" s="495"/>
      <c r="BB7" s="495"/>
      <c r="BC7" s="495"/>
      <c r="BD7" s="495"/>
      <c r="BE7" s="479"/>
      <c r="BF7" s="478" t="s">
        <v>160</v>
      </c>
      <c r="BG7" s="495"/>
      <c r="BH7" s="495"/>
      <c r="BI7" s="495"/>
      <c r="BJ7" s="495"/>
      <c r="BK7" s="479"/>
      <c r="BL7" s="476" t="s">
        <v>159</v>
      </c>
      <c r="BM7" s="496"/>
      <c r="BN7" s="496"/>
      <c r="BO7" s="496"/>
      <c r="BP7" s="496"/>
      <c r="BQ7" s="477"/>
      <c r="BR7" s="476" t="s">
        <v>160</v>
      </c>
      <c r="BS7" s="496"/>
      <c r="BT7" s="496"/>
      <c r="BU7" s="496"/>
      <c r="BV7" s="496"/>
      <c r="BW7" s="477"/>
      <c r="BX7" s="459" t="s">
        <v>159</v>
      </c>
      <c r="BY7" s="480"/>
      <c r="BZ7" s="480"/>
      <c r="CA7" s="480"/>
      <c r="CB7" s="480"/>
      <c r="CC7" s="460"/>
      <c r="CD7" s="459" t="s">
        <v>160</v>
      </c>
      <c r="CE7" s="480"/>
      <c r="CF7" s="480"/>
      <c r="CG7" s="480"/>
      <c r="CH7" s="480"/>
      <c r="CI7" s="460"/>
      <c r="CJ7" s="457" t="s">
        <v>159</v>
      </c>
      <c r="CK7" s="481"/>
      <c r="CL7" s="481"/>
      <c r="CM7" s="481"/>
      <c r="CN7" s="481"/>
      <c r="CO7" s="458"/>
      <c r="CP7" s="457" t="s">
        <v>160</v>
      </c>
      <c r="CQ7" s="481"/>
      <c r="CR7" s="481"/>
      <c r="CS7" s="481"/>
      <c r="CT7" s="481"/>
      <c r="CU7" s="458"/>
      <c r="CV7" s="455" t="s">
        <v>159</v>
      </c>
      <c r="CW7" s="482"/>
      <c r="CX7" s="482"/>
      <c r="CY7" s="482"/>
      <c r="CZ7" s="482"/>
      <c r="DA7" s="456"/>
      <c r="DB7" s="455" t="s">
        <v>160</v>
      </c>
      <c r="DC7" s="482"/>
      <c r="DD7" s="482"/>
      <c r="DE7" s="482"/>
      <c r="DF7" s="482"/>
      <c r="DG7" s="456"/>
      <c r="DH7" s="453" t="s">
        <v>159</v>
      </c>
      <c r="DI7" s="507"/>
      <c r="DJ7" s="507"/>
      <c r="DK7" s="507"/>
      <c r="DL7" s="507"/>
      <c r="DM7" s="454"/>
      <c r="DN7" s="453" t="s">
        <v>160</v>
      </c>
      <c r="DO7" s="507"/>
      <c r="DP7" s="507"/>
      <c r="DQ7" s="507"/>
      <c r="DR7" s="507"/>
      <c r="DS7" s="454"/>
      <c r="DT7" s="473" t="s">
        <v>159</v>
      </c>
      <c r="DU7" s="475"/>
      <c r="DV7" s="475"/>
      <c r="DW7" s="475"/>
      <c r="DX7" s="475"/>
      <c r="DY7" s="474"/>
      <c r="DZ7" s="473" t="s">
        <v>160</v>
      </c>
      <c r="EA7" s="475"/>
      <c r="EB7" s="475"/>
      <c r="EC7" s="475"/>
      <c r="ED7" s="475"/>
      <c r="EE7" s="475"/>
      <c r="EF7" s="470" t="s">
        <v>159</v>
      </c>
      <c r="EG7" s="472"/>
      <c r="EH7" s="472"/>
      <c r="EI7" s="472"/>
      <c r="EJ7" s="472"/>
      <c r="EK7" s="471"/>
      <c r="EL7" s="470" t="s">
        <v>160</v>
      </c>
      <c r="EM7" s="472"/>
      <c r="EN7" s="472"/>
      <c r="EO7" s="472"/>
      <c r="EP7" s="472"/>
      <c r="EQ7" s="472"/>
    </row>
    <row r="8" spans="1:147" s="8" customFormat="1" ht="13.5" customHeight="1">
      <c r="A8" s="509"/>
      <c r="B8" s="462"/>
      <c r="C8" s="462"/>
      <c r="D8" s="462"/>
      <c r="E8" s="462"/>
      <c r="F8" s="465"/>
      <c r="G8" s="180"/>
      <c r="H8" s="180"/>
      <c r="I8" s="181"/>
      <c r="J8" s="181"/>
      <c r="K8" s="208"/>
      <c r="L8" s="315"/>
      <c r="M8" s="208"/>
      <c r="N8" s="465"/>
      <c r="O8" s="465"/>
      <c r="P8" s="465"/>
      <c r="Q8" s="465"/>
      <c r="R8" s="465"/>
      <c r="S8" s="462"/>
      <c r="T8" s="465"/>
      <c r="U8" s="465"/>
      <c r="V8" s="465"/>
      <c r="W8" s="465"/>
      <c r="X8" s="488"/>
      <c r="Y8" s="498"/>
      <c r="Z8" s="498"/>
      <c r="AA8" s="498"/>
      <c r="AB8" s="467" t="s">
        <v>164</v>
      </c>
      <c r="AC8" s="468"/>
      <c r="AD8" s="469" t="s">
        <v>165</v>
      </c>
      <c r="AE8" s="468"/>
      <c r="AF8" s="469" t="s">
        <v>43</v>
      </c>
      <c r="AG8" s="468"/>
      <c r="AH8" s="469" t="s">
        <v>164</v>
      </c>
      <c r="AI8" s="468"/>
      <c r="AJ8" s="469" t="s">
        <v>165</v>
      </c>
      <c r="AK8" s="468"/>
      <c r="AL8" s="469" t="s">
        <v>43</v>
      </c>
      <c r="AM8" s="468"/>
      <c r="AN8" s="483" t="s">
        <v>164</v>
      </c>
      <c r="AO8" s="484"/>
      <c r="AP8" s="483" t="s">
        <v>165</v>
      </c>
      <c r="AQ8" s="484"/>
      <c r="AR8" s="483" t="s">
        <v>43</v>
      </c>
      <c r="AS8" s="484"/>
      <c r="AT8" s="483" t="s">
        <v>164</v>
      </c>
      <c r="AU8" s="484"/>
      <c r="AV8" s="483" t="s">
        <v>165</v>
      </c>
      <c r="AW8" s="484"/>
      <c r="AX8" s="483" t="s">
        <v>43</v>
      </c>
      <c r="AY8" s="484"/>
      <c r="AZ8" s="478" t="s">
        <v>164</v>
      </c>
      <c r="BA8" s="479"/>
      <c r="BB8" s="478" t="s">
        <v>165</v>
      </c>
      <c r="BC8" s="479"/>
      <c r="BD8" s="478" t="s">
        <v>43</v>
      </c>
      <c r="BE8" s="479"/>
      <c r="BF8" s="478" t="s">
        <v>164</v>
      </c>
      <c r="BG8" s="479"/>
      <c r="BH8" s="478" t="s">
        <v>165</v>
      </c>
      <c r="BI8" s="479"/>
      <c r="BJ8" s="478" t="s">
        <v>43</v>
      </c>
      <c r="BK8" s="479"/>
      <c r="BL8" s="476" t="s">
        <v>164</v>
      </c>
      <c r="BM8" s="477"/>
      <c r="BN8" s="476" t="s">
        <v>165</v>
      </c>
      <c r="BO8" s="477"/>
      <c r="BP8" s="476" t="s">
        <v>43</v>
      </c>
      <c r="BQ8" s="477"/>
      <c r="BR8" s="476" t="s">
        <v>164</v>
      </c>
      <c r="BS8" s="477"/>
      <c r="BT8" s="476" t="s">
        <v>165</v>
      </c>
      <c r="BU8" s="477"/>
      <c r="BV8" s="476" t="s">
        <v>43</v>
      </c>
      <c r="BW8" s="477"/>
      <c r="BX8" s="459" t="s">
        <v>164</v>
      </c>
      <c r="BY8" s="460"/>
      <c r="BZ8" s="459" t="s">
        <v>165</v>
      </c>
      <c r="CA8" s="460"/>
      <c r="CB8" s="459" t="s">
        <v>43</v>
      </c>
      <c r="CC8" s="460"/>
      <c r="CD8" s="459" t="s">
        <v>164</v>
      </c>
      <c r="CE8" s="460"/>
      <c r="CF8" s="459" t="s">
        <v>165</v>
      </c>
      <c r="CG8" s="460"/>
      <c r="CH8" s="459" t="s">
        <v>43</v>
      </c>
      <c r="CI8" s="460"/>
      <c r="CJ8" s="457" t="s">
        <v>164</v>
      </c>
      <c r="CK8" s="458"/>
      <c r="CL8" s="457" t="s">
        <v>165</v>
      </c>
      <c r="CM8" s="458"/>
      <c r="CN8" s="457" t="s">
        <v>43</v>
      </c>
      <c r="CO8" s="458"/>
      <c r="CP8" s="457" t="s">
        <v>164</v>
      </c>
      <c r="CQ8" s="458"/>
      <c r="CR8" s="457" t="s">
        <v>165</v>
      </c>
      <c r="CS8" s="458"/>
      <c r="CT8" s="457" t="s">
        <v>43</v>
      </c>
      <c r="CU8" s="458"/>
      <c r="CV8" s="455" t="s">
        <v>164</v>
      </c>
      <c r="CW8" s="456"/>
      <c r="CX8" s="455" t="s">
        <v>165</v>
      </c>
      <c r="CY8" s="456"/>
      <c r="CZ8" s="455" t="s">
        <v>43</v>
      </c>
      <c r="DA8" s="456"/>
      <c r="DB8" s="455" t="s">
        <v>164</v>
      </c>
      <c r="DC8" s="456"/>
      <c r="DD8" s="455" t="s">
        <v>165</v>
      </c>
      <c r="DE8" s="456"/>
      <c r="DF8" s="455" t="s">
        <v>43</v>
      </c>
      <c r="DG8" s="456"/>
      <c r="DH8" s="453" t="s">
        <v>164</v>
      </c>
      <c r="DI8" s="454"/>
      <c r="DJ8" s="453" t="s">
        <v>165</v>
      </c>
      <c r="DK8" s="454"/>
      <c r="DL8" s="453" t="s">
        <v>43</v>
      </c>
      <c r="DM8" s="454"/>
      <c r="DN8" s="453" t="s">
        <v>164</v>
      </c>
      <c r="DO8" s="454"/>
      <c r="DP8" s="453" t="s">
        <v>165</v>
      </c>
      <c r="DQ8" s="454"/>
      <c r="DR8" s="453" t="s">
        <v>43</v>
      </c>
      <c r="DS8" s="454"/>
      <c r="DT8" s="473" t="s">
        <v>164</v>
      </c>
      <c r="DU8" s="474"/>
      <c r="DV8" s="473" t="s">
        <v>165</v>
      </c>
      <c r="DW8" s="474"/>
      <c r="DX8" s="473" t="s">
        <v>43</v>
      </c>
      <c r="DY8" s="474"/>
      <c r="DZ8" s="473" t="s">
        <v>164</v>
      </c>
      <c r="EA8" s="474"/>
      <c r="EB8" s="473" t="s">
        <v>165</v>
      </c>
      <c r="EC8" s="474"/>
      <c r="ED8" s="473" t="s">
        <v>43</v>
      </c>
      <c r="EE8" s="475"/>
      <c r="EF8" s="470" t="s">
        <v>164</v>
      </c>
      <c r="EG8" s="471"/>
      <c r="EH8" s="470" t="s">
        <v>165</v>
      </c>
      <c r="EI8" s="471"/>
      <c r="EJ8" s="470" t="s">
        <v>43</v>
      </c>
      <c r="EK8" s="471"/>
      <c r="EL8" s="470" t="s">
        <v>164</v>
      </c>
      <c r="EM8" s="471"/>
      <c r="EN8" s="470" t="s">
        <v>165</v>
      </c>
      <c r="EO8" s="471"/>
      <c r="EP8" s="470" t="s">
        <v>43</v>
      </c>
      <c r="EQ8" s="472"/>
    </row>
    <row r="9" spans="1:147" s="8" customFormat="1" ht="33" customHeight="1">
      <c r="A9" s="510"/>
      <c r="B9" s="463"/>
      <c r="C9" s="463"/>
      <c r="D9" s="463"/>
      <c r="E9" s="463"/>
      <c r="F9" s="466"/>
      <c r="G9" s="182" t="s">
        <v>62</v>
      </c>
      <c r="H9" s="182" t="s">
        <v>63</v>
      </c>
      <c r="I9" s="183" t="s">
        <v>62</v>
      </c>
      <c r="J9" s="183" t="s">
        <v>63</v>
      </c>
      <c r="K9" s="314" t="s">
        <v>47</v>
      </c>
      <c r="L9" s="314" t="s">
        <v>179</v>
      </c>
      <c r="M9" s="314" t="s">
        <v>46</v>
      </c>
      <c r="N9" s="466"/>
      <c r="O9" s="466"/>
      <c r="P9" s="466"/>
      <c r="Q9" s="466"/>
      <c r="R9" s="466"/>
      <c r="S9" s="463"/>
      <c r="T9" s="466"/>
      <c r="U9" s="466"/>
      <c r="V9" s="466"/>
      <c r="W9" s="466"/>
      <c r="X9" s="489"/>
      <c r="Y9" s="499"/>
      <c r="Z9" s="499"/>
      <c r="AA9" s="499"/>
      <c r="AB9" s="177" t="s">
        <v>147</v>
      </c>
      <c r="AC9" s="61" t="s">
        <v>166</v>
      </c>
      <c r="AD9" s="61" t="s">
        <v>147</v>
      </c>
      <c r="AE9" s="61" t="s">
        <v>166</v>
      </c>
      <c r="AF9" s="61" t="s">
        <v>147</v>
      </c>
      <c r="AG9" s="61" t="s">
        <v>166</v>
      </c>
      <c r="AH9" s="61" t="s">
        <v>147</v>
      </c>
      <c r="AI9" s="61" t="s">
        <v>166</v>
      </c>
      <c r="AJ9" s="61" t="s">
        <v>147</v>
      </c>
      <c r="AK9" s="61" t="s">
        <v>166</v>
      </c>
      <c r="AL9" s="61" t="s">
        <v>147</v>
      </c>
      <c r="AM9" s="61" t="s">
        <v>166</v>
      </c>
      <c r="AN9" s="62" t="s">
        <v>147</v>
      </c>
      <c r="AO9" s="62" t="s">
        <v>166</v>
      </c>
      <c r="AP9" s="62" t="s">
        <v>147</v>
      </c>
      <c r="AQ9" s="62" t="s">
        <v>166</v>
      </c>
      <c r="AR9" s="62" t="s">
        <v>147</v>
      </c>
      <c r="AS9" s="62" t="s">
        <v>166</v>
      </c>
      <c r="AT9" s="62" t="s">
        <v>147</v>
      </c>
      <c r="AU9" s="62" t="s">
        <v>166</v>
      </c>
      <c r="AV9" s="62" t="s">
        <v>147</v>
      </c>
      <c r="AW9" s="62" t="s">
        <v>166</v>
      </c>
      <c r="AX9" s="62" t="s">
        <v>147</v>
      </c>
      <c r="AY9" s="62" t="s">
        <v>166</v>
      </c>
      <c r="AZ9" s="69" t="s">
        <v>147</v>
      </c>
      <c r="BA9" s="69" t="s">
        <v>166</v>
      </c>
      <c r="BB9" s="69" t="s">
        <v>147</v>
      </c>
      <c r="BC9" s="69" t="s">
        <v>166</v>
      </c>
      <c r="BD9" s="69" t="s">
        <v>147</v>
      </c>
      <c r="BE9" s="69" t="s">
        <v>166</v>
      </c>
      <c r="BF9" s="69" t="s">
        <v>147</v>
      </c>
      <c r="BG9" s="69" t="s">
        <v>166</v>
      </c>
      <c r="BH9" s="69" t="s">
        <v>147</v>
      </c>
      <c r="BI9" s="69" t="s">
        <v>166</v>
      </c>
      <c r="BJ9" s="69" t="s">
        <v>147</v>
      </c>
      <c r="BK9" s="69" t="s">
        <v>166</v>
      </c>
      <c r="BL9" s="72" t="s">
        <v>147</v>
      </c>
      <c r="BM9" s="72" t="s">
        <v>166</v>
      </c>
      <c r="BN9" s="72" t="s">
        <v>147</v>
      </c>
      <c r="BO9" s="72" t="s">
        <v>166</v>
      </c>
      <c r="BP9" s="72" t="s">
        <v>147</v>
      </c>
      <c r="BQ9" s="72" t="s">
        <v>166</v>
      </c>
      <c r="BR9" s="72" t="s">
        <v>147</v>
      </c>
      <c r="BS9" s="72" t="s">
        <v>166</v>
      </c>
      <c r="BT9" s="72" t="s">
        <v>147</v>
      </c>
      <c r="BU9" s="72" t="s">
        <v>166</v>
      </c>
      <c r="BV9" s="72" t="s">
        <v>147</v>
      </c>
      <c r="BW9" s="72" t="s">
        <v>166</v>
      </c>
      <c r="BX9" s="65" t="s">
        <v>147</v>
      </c>
      <c r="BY9" s="65" t="s">
        <v>166</v>
      </c>
      <c r="BZ9" s="65" t="s">
        <v>147</v>
      </c>
      <c r="CA9" s="65" t="s">
        <v>166</v>
      </c>
      <c r="CB9" s="65" t="s">
        <v>147</v>
      </c>
      <c r="CC9" s="65" t="s">
        <v>166</v>
      </c>
      <c r="CD9" s="65" t="s">
        <v>147</v>
      </c>
      <c r="CE9" s="65" t="s">
        <v>166</v>
      </c>
      <c r="CF9" s="65" t="s">
        <v>147</v>
      </c>
      <c r="CG9" s="65" t="s">
        <v>166</v>
      </c>
      <c r="CH9" s="65" t="s">
        <v>147</v>
      </c>
      <c r="CI9" s="65" t="s">
        <v>166</v>
      </c>
      <c r="CJ9" s="76" t="s">
        <v>147</v>
      </c>
      <c r="CK9" s="76" t="s">
        <v>166</v>
      </c>
      <c r="CL9" s="76" t="s">
        <v>147</v>
      </c>
      <c r="CM9" s="76" t="s">
        <v>166</v>
      </c>
      <c r="CN9" s="76" t="s">
        <v>147</v>
      </c>
      <c r="CO9" s="76" t="s">
        <v>166</v>
      </c>
      <c r="CP9" s="76" t="s">
        <v>147</v>
      </c>
      <c r="CQ9" s="76" t="s">
        <v>166</v>
      </c>
      <c r="CR9" s="76" t="s">
        <v>147</v>
      </c>
      <c r="CS9" s="76" t="s">
        <v>166</v>
      </c>
      <c r="CT9" s="76" t="s">
        <v>147</v>
      </c>
      <c r="CU9" s="76" t="s">
        <v>166</v>
      </c>
      <c r="CV9" s="83" t="s">
        <v>147</v>
      </c>
      <c r="CW9" s="83" t="s">
        <v>166</v>
      </c>
      <c r="CX9" s="83" t="s">
        <v>147</v>
      </c>
      <c r="CY9" s="83" t="s">
        <v>166</v>
      </c>
      <c r="CZ9" s="83" t="s">
        <v>147</v>
      </c>
      <c r="DA9" s="83" t="s">
        <v>166</v>
      </c>
      <c r="DB9" s="83" t="s">
        <v>147</v>
      </c>
      <c r="DC9" s="83" t="s">
        <v>166</v>
      </c>
      <c r="DD9" s="83" t="s">
        <v>147</v>
      </c>
      <c r="DE9" s="83" t="s">
        <v>166</v>
      </c>
      <c r="DF9" s="83" t="s">
        <v>147</v>
      </c>
      <c r="DG9" s="83" t="s">
        <v>166</v>
      </c>
      <c r="DH9" s="90" t="s">
        <v>147</v>
      </c>
      <c r="DI9" s="90" t="s">
        <v>166</v>
      </c>
      <c r="DJ9" s="90" t="s">
        <v>147</v>
      </c>
      <c r="DK9" s="90" t="s">
        <v>166</v>
      </c>
      <c r="DL9" s="90" t="s">
        <v>147</v>
      </c>
      <c r="DM9" s="90" t="s">
        <v>166</v>
      </c>
      <c r="DN9" s="90" t="s">
        <v>147</v>
      </c>
      <c r="DO9" s="90" t="s">
        <v>166</v>
      </c>
      <c r="DP9" s="90" t="s">
        <v>147</v>
      </c>
      <c r="DQ9" s="90" t="s">
        <v>166</v>
      </c>
      <c r="DR9" s="90" t="s">
        <v>147</v>
      </c>
      <c r="DS9" s="90" t="s">
        <v>166</v>
      </c>
      <c r="DT9" s="95" t="s">
        <v>147</v>
      </c>
      <c r="DU9" s="95" t="s">
        <v>166</v>
      </c>
      <c r="DV9" s="95" t="s">
        <v>147</v>
      </c>
      <c r="DW9" s="95" t="s">
        <v>166</v>
      </c>
      <c r="DX9" s="95" t="s">
        <v>147</v>
      </c>
      <c r="DY9" s="95" t="s">
        <v>166</v>
      </c>
      <c r="DZ9" s="95" t="s">
        <v>147</v>
      </c>
      <c r="EA9" s="95" t="s">
        <v>166</v>
      </c>
      <c r="EB9" s="95" t="s">
        <v>147</v>
      </c>
      <c r="EC9" s="95" t="s">
        <v>166</v>
      </c>
      <c r="ED9" s="95" t="s">
        <v>147</v>
      </c>
      <c r="EE9" s="120" t="s">
        <v>166</v>
      </c>
      <c r="EF9" s="318" t="s">
        <v>147</v>
      </c>
      <c r="EG9" s="318" t="s">
        <v>166</v>
      </c>
      <c r="EH9" s="318" t="s">
        <v>147</v>
      </c>
      <c r="EI9" s="318" t="s">
        <v>166</v>
      </c>
      <c r="EJ9" s="318" t="s">
        <v>147</v>
      </c>
      <c r="EK9" s="318" t="s">
        <v>166</v>
      </c>
      <c r="EL9" s="318" t="s">
        <v>147</v>
      </c>
      <c r="EM9" s="318" t="s">
        <v>166</v>
      </c>
      <c r="EN9" s="318" t="s">
        <v>147</v>
      </c>
      <c r="EO9" s="318" t="s">
        <v>166</v>
      </c>
      <c r="EP9" s="318" t="s">
        <v>147</v>
      </c>
      <c r="EQ9" s="316" t="s">
        <v>166</v>
      </c>
    </row>
    <row r="10" spans="1:147" ht="15" customHeight="1">
      <c r="A10" s="319">
        <v>1</v>
      </c>
      <c r="B10" s="210"/>
      <c r="C10" s="184"/>
      <c r="D10" s="184"/>
      <c r="E10" s="207" t="e">
        <f>IF(D10="Cyprus",VLOOKUP(C10,CODES!$C$5:$D$82,2,FALSE),(VLOOKUP(D10,CODES!$C$5:$D$82,2,FALSE)))</f>
        <v>#N/A</v>
      </c>
      <c r="F10" s="186"/>
      <c r="G10" s="190">
        <f>IF(D10="Cyprus",K10,0)</f>
        <v>0</v>
      </c>
      <c r="H10" s="190">
        <f t="shared" ref="H10:H34" si="0">IF(D10="Cyprus",L10+M10,0)</f>
        <v>0</v>
      </c>
      <c r="I10" s="191">
        <f>IF(C10="Cyprus",K10,0)</f>
        <v>0</v>
      </c>
      <c r="J10" s="191">
        <f t="shared" ref="J10:J34" si="1">IF(C10="Cyprus",L10+M10,0)</f>
        <v>0</v>
      </c>
      <c r="K10" s="192">
        <f>IF(B10="SMS",F10,0)</f>
        <v>0</v>
      </c>
      <c r="L10" s="192">
        <f t="shared" ref="L10:L34" si="2">IF(B10="STA",F10,0)</f>
        <v>0</v>
      </c>
      <c r="M10" s="192">
        <f>IF(B10="STT",F10,0)</f>
        <v>0</v>
      </c>
      <c r="N10" s="193" t="e">
        <f t="shared" ref="N10:N34" si="3">P10/F10</f>
        <v>#DIV/0!</v>
      </c>
      <c r="O10" s="193" t="e">
        <f t="shared" ref="O10:O34" si="4">(R10/30+Q10)/F10</f>
        <v>#DIV/0!</v>
      </c>
      <c r="P10" s="186"/>
      <c r="Q10" s="186"/>
      <c r="R10" s="186"/>
      <c r="S10" s="188"/>
      <c r="T10" s="200" t="e">
        <f>VLOOKUP(S10,CODES!$C$87:$D$92,2,FALSE)</f>
        <v>#N/A</v>
      </c>
      <c r="U10" s="194">
        <f>IF(B10="STA",IF(C10="Cyprus",160,140),0)+IF(B10="STT",IF(C10="Cyprus",160,140),0)+IF(B10="SMS",IF(C10="Cyprus",650,800),0)</f>
        <v>0</v>
      </c>
      <c r="V10" s="201">
        <f t="shared" ref="V10:V34" si="5">IF(F10=0,0,F10*T10)</f>
        <v>0</v>
      </c>
      <c r="W10" s="202">
        <f t="shared" ref="W10:W34" si="6">IF($B10="STA",ROUND(IF(N10&gt;=14,(N10-14)*U10*0.7*F10+14*U10*F10,F10*N10*U10),0))+IF($B10="STT",ROUND(IF(N10&gt;=14,(N10-14)*U10*0.7*F10+14*U10*F10,F10*N10*U10),0))+IF($B10="SMS",ROUND(F10*O10*U10,0))</f>
        <v>0</v>
      </c>
      <c r="X10" s="203">
        <f>SUM(V10:W10)</f>
        <v>0</v>
      </c>
      <c r="Y10" s="30">
        <f t="shared" ref="Y10:Y34" si="7">IF(B10="SMS",X10,0)</f>
        <v>0</v>
      </c>
      <c r="Z10" s="30">
        <f t="shared" ref="Z10:Z34" si="8">IF(B10="STA",X10,0)</f>
        <v>0</v>
      </c>
      <c r="AA10" s="30">
        <f t="shared" ref="AA10:AA34" si="9">IF(B10="STT",X10,0)</f>
        <v>0</v>
      </c>
      <c r="AB10" s="178" t="e">
        <f t="shared" ref="AB10:AB34" si="10">IF(E10="01 ENI SOUTH",G10,0)</f>
        <v>#N/A</v>
      </c>
      <c r="AC10" s="60" t="e">
        <f t="shared" ref="AC10:AC34" si="11">IF(AB10=0,0,X10)</f>
        <v>#N/A</v>
      </c>
      <c r="AD10" s="60" t="e">
        <f t="shared" ref="AD10:AD34" si="12">IF(E10="01 ENI SOUTH",I10,0)</f>
        <v>#N/A</v>
      </c>
      <c r="AE10" s="60" t="e">
        <f t="shared" ref="AE10:AE34" si="13">IF(AD10=0,0,X10)</f>
        <v>#N/A</v>
      </c>
      <c r="AF10" s="60" t="e">
        <f>AB10+AD10</f>
        <v>#N/A</v>
      </c>
      <c r="AG10" s="60" t="e">
        <f>AC10+AE10</f>
        <v>#N/A</v>
      </c>
      <c r="AH10" s="60" t="e">
        <f t="shared" ref="AH10:AH34" si="14">IF(E10="01 ENI SOUTH",H10,0)</f>
        <v>#N/A</v>
      </c>
      <c r="AI10" s="60" t="e">
        <f t="shared" ref="AI10:AI34" si="15">IF(AH10=0,0,X10)</f>
        <v>#N/A</v>
      </c>
      <c r="AJ10" s="60" t="e">
        <f t="shared" ref="AJ10:AJ34" si="16">IF(E10="01 ENI SOUTH",J10,0)</f>
        <v>#N/A</v>
      </c>
      <c r="AK10" s="60" t="e">
        <f t="shared" ref="AK10:AK34" si="17">IF(AJ10=0,0,X10)</f>
        <v>#N/A</v>
      </c>
      <c r="AL10" s="60" t="e">
        <f>AH10+AJ10</f>
        <v>#N/A</v>
      </c>
      <c r="AM10" s="60" t="e">
        <f>AI10+AK10</f>
        <v>#N/A</v>
      </c>
      <c r="AN10" s="63" t="e">
        <f t="shared" ref="AN10:AN34" si="18">IF(E10="02 ENI EAST",G10,0)</f>
        <v>#N/A</v>
      </c>
      <c r="AO10" s="63" t="e">
        <f t="shared" ref="AO10:AO34" si="19">IF(AN10=0,0,X10)</f>
        <v>#N/A</v>
      </c>
      <c r="AP10" s="63" t="e">
        <f t="shared" ref="AP10:AP34" si="20">IF(E10="02 ENI EAST",I10,0)</f>
        <v>#N/A</v>
      </c>
      <c r="AQ10" s="63" t="e">
        <f t="shared" ref="AQ10:AQ34" si="21">IF(AP10=0,0,X10)</f>
        <v>#N/A</v>
      </c>
      <c r="AR10" s="63" t="e">
        <f>AN10+AP10</f>
        <v>#N/A</v>
      </c>
      <c r="AS10" s="63" t="e">
        <f>AO10+AQ10</f>
        <v>#N/A</v>
      </c>
      <c r="AT10" s="63" t="e">
        <f t="shared" ref="AT10:AT34" si="22">IF(E10="02 ENI EAST",H10,0)</f>
        <v>#N/A</v>
      </c>
      <c r="AU10" s="63" t="e">
        <f t="shared" ref="AU10:AU34" si="23">IF(AT10=0,0,X10)</f>
        <v>#N/A</v>
      </c>
      <c r="AV10" s="63" t="e">
        <f t="shared" ref="AV10:AV34" si="24">IF(E10="02 ENI EAST",J10,0)</f>
        <v>#N/A</v>
      </c>
      <c r="AW10" s="63" t="e">
        <f t="shared" ref="AW10:AW34" si="25">IF(AV10=0,0,X10)</f>
        <v>#N/A</v>
      </c>
      <c r="AX10" s="63" t="e">
        <f>AT10+AV10</f>
        <v>#N/A</v>
      </c>
      <c r="AY10" s="63" t="e">
        <f>AU10+AW10</f>
        <v>#N/A</v>
      </c>
      <c r="AZ10" s="70" t="e">
        <f t="shared" ref="AZ10:AZ34" si="26">IF(E10="03 RUSSIA",G10,0)</f>
        <v>#N/A</v>
      </c>
      <c r="BA10" s="70" t="e">
        <f t="shared" ref="BA10:BA34" si="27">IF(AZ10=0,0,X10)</f>
        <v>#N/A</v>
      </c>
      <c r="BB10" s="70" t="e">
        <f t="shared" ref="BB10:BB34" si="28">IF(E10="03 RUSSIA",I10,0)</f>
        <v>#N/A</v>
      </c>
      <c r="BC10" s="70" t="e">
        <f t="shared" ref="BC10:BC34" si="29">IF(BB10=0,0,X10)</f>
        <v>#N/A</v>
      </c>
      <c r="BD10" s="70" t="e">
        <f>AZ10+BB10</f>
        <v>#N/A</v>
      </c>
      <c r="BE10" s="70" t="e">
        <f>BA10+BC10</f>
        <v>#N/A</v>
      </c>
      <c r="BF10" s="70" t="e">
        <f t="shared" ref="BF10:BF34" si="30">IF(E10="03 RUSSIA",H10,0)</f>
        <v>#N/A</v>
      </c>
      <c r="BG10" s="70" t="e">
        <f t="shared" ref="BG10:BG34" si="31">IF(BF10=0,0,X10)</f>
        <v>#N/A</v>
      </c>
      <c r="BH10" s="70" t="e">
        <f t="shared" ref="BH10:BH34" si="32">IF(E10="03 RUSSIA",J10,0)</f>
        <v>#N/A</v>
      </c>
      <c r="BI10" s="70" t="e">
        <f t="shared" ref="BI10:BI34" si="33">IF(BH10=0,0,X10)</f>
        <v>#N/A</v>
      </c>
      <c r="BJ10" s="70" t="e">
        <f>BF10+BH10</f>
        <v>#N/A</v>
      </c>
      <c r="BK10" s="70" t="e">
        <f>BG10+BI10</f>
        <v>#N/A</v>
      </c>
      <c r="BL10" s="73" t="e">
        <f t="shared" ref="BL10:BL34" si="34">IF(E10="04 DCI LATIN AMERICA",G10,0)</f>
        <v>#N/A</v>
      </c>
      <c r="BM10" s="73" t="e">
        <f t="shared" ref="BM10:BM34" si="35">IF(BL10=0,0,X10)</f>
        <v>#N/A</v>
      </c>
      <c r="BN10" s="73" t="e">
        <f t="shared" ref="BN10:BN34" si="36">IF(E10="04 DCI LATIN AMERICA",I10,0)</f>
        <v>#N/A</v>
      </c>
      <c r="BO10" s="73" t="e">
        <f t="shared" ref="BO10:BO34" si="37">IF(BN10=0,0,X10)</f>
        <v>#N/A</v>
      </c>
      <c r="BP10" s="73" t="e">
        <f>BL10+BN10</f>
        <v>#N/A</v>
      </c>
      <c r="BQ10" s="73" t="e">
        <f>BM10+BO10</f>
        <v>#N/A</v>
      </c>
      <c r="BR10" s="73" t="e">
        <f t="shared" ref="BR10:BR34" si="38">IF(E10="04 DCI LATIN AMERICA",H10,0)</f>
        <v>#N/A</v>
      </c>
      <c r="BS10" s="73" t="e">
        <f t="shared" ref="BS10:BS34" si="39">IF(BR10=0,0,X10)</f>
        <v>#N/A</v>
      </c>
      <c r="BT10" s="73" t="e">
        <f t="shared" ref="BT10:BT34" si="40">IF(E10="04 DCI LATIN AMERICA",J10,0)</f>
        <v>#N/A</v>
      </c>
      <c r="BU10" s="73" t="e">
        <f t="shared" ref="BU10:BU34" si="41">IF(BT10=0,0,X10)</f>
        <v>#N/A</v>
      </c>
      <c r="BV10" s="73" t="e">
        <f>BR10+BT10</f>
        <v>#N/A</v>
      </c>
      <c r="BW10" s="73" t="e">
        <f>BS10+BU10</f>
        <v>#N/A</v>
      </c>
      <c r="BX10" s="66" t="e">
        <f t="shared" ref="BX10:BX34" si="42">IF(E10="05 DCI ASIA",G10,0)</f>
        <v>#N/A</v>
      </c>
      <c r="BY10" s="66" t="e">
        <f t="shared" ref="BY10:BY34" si="43">IF(BX10=0,0,X10)</f>
        <v>#N/A</v>
      </c>
      <c r="BZ10" s="66" t="e">
        <f t="shared" ref="BZ10:BZ34" si="44">IF(E10="05 DCI ASIA",I10,0)</f>
        <v>#N/A</v>
      </c>
      <c r="CA10" s="66" t="e">
        <f t="shared" ref="CA10:CA34" si="45">IF(BZ10=0,0,X10)</f>
        <v>#N/A</v>
      </c>
      <c r="CB10" s="66" t="e">
        <f>BX10+BZ10</f>
        <v>#N/A</v>
      </c>
      <c r="CC10" s="66" t="e">
        <f>BY10+CA10</f>
        <v>#N/A</v>
      </c>
      <c r="CD10" s="66" t="e">
        <f t="shared" ref="CD10:CD34" si="46">IF(E10="05 DCI ASIA",H10,0)</f>
        <v>#N/A</v>
      </c>
      <c r="CE10" s="66" t="e">
        <f t="shared" ref="CE10:CE34" si="47">IF(CD10=0,0,X10)</f>
        <v>#N/A</v>
      </c>
      <c r="CF10" s="66" t="e">
        <f t="shared" ref="CF10:CF34" si="48">IF(E10="05 DCI ASIA",J10,0)</f>
        <v>#N/A</v>
      </c>
      <c r="CG10" s="66" t="e">
        <f t="shared" ref="CG10:CG34" si="49">IF(CF10=0,0,X10)</f>
        <v>#N/A</v>
      </c>
      <c r="CH10" s="66" t="e">
        <f>CD10+CF10</f>
        <v>#N/A</v>
      </c>
      <c r="CI10" s="66" t="e">
        <f>CE10+CG10</f>
        <v>#N/A</v>
      </c>
      <c r="CJ10" s="77" t="e">
        <f t="shared" ref="CJ10:CJ34" si="50">IF(E10="06 DCI CENTRAL ASIA",G10,0)</f>
        <v>#N/A</v>
      </c>
      <c r="CK10" s="77" t="e">
        <f t="shared" ref="CK10:CK34" si="51">IF(CJ10=0,0,X10)</f>
        <v>#N/A</v>
      </c>
      <c r="CL10" s="77" t="e">
        <f t="shared" ref="CL10:CL34" si="52">IF(E10="06 DCI CENTRAL ASIA",I10,0)</f>
        <v>#N/A</v>
      </c>
      <c r="CM10" s="77" t="e">
        <f t="shared" ref="CM10:CM34" si="53">IF(CL10=0,0,X10)</f>
        <v>#N/A</v>
      </c>
      <c r="CN10" s="77" t="e">
        <f>CJ10+CL10</f>
        <v>#N/A</v>
      </c>
      <c r="CO10" s="77" t="e">
        <f>CK10+CM10</f>
        <v>#N/A</v>
      </c>
      <c r="CP10" s="77" t="e">
        <f t="shared" ref="CP10:CP34" si="54">IF(E10="06 DCI CENTRAL ASIA",H10,0)</f>
        <v>#N/A</v>
      </c>
      <c r="CQ10" s="77" t="e">
        <f t="shared" ref="CQ10:CQ34" si="55">IF(CP10=0,0,X10)</f>
        <v>#N/A</v>
      </c>
      <c r="CR10" s="77" t="e">
        <f t="shared" ref="CR10:CR34" si="56">IF(E10="06 DCI CENTRAL ASIA",J10,0)</f>
        <v>#N/A</v>
      </c>
      <c r="CS10" s="77" t="e">
        <f t="shared" ref="CS10:CS34" si="57">IF(CR10=0,0,X10)</f>
        <v>#N/A</v>
      </c>
      <c r="CT10" s="77" t="e">
        <f>CP10+CR10</f>
        <v>#N/A</v>
      </c>
      <c r="CU10" s="77" t="e">
        <f>CQ10+CS10</f>
        <v>#N/A</v>
      </c>
      <c r="CV10" s="84" t="e">
        <f t="shared" ref="CV10:CV34" si="58">IF(E10="07 DCI SOUTH AFRICA",G10,0)</f>
        <v>#N/A</v>
      </c>
      <c r="CW10" s="84" t="e">
        <f t="shared" ref="CW10:CW34" si="59">IF(CV10=0,0,X10)</f>
        <v>#N/A</v>
      </c>
      <c r="CX10" s="84" t="e">
        <f t="shared" ref="CX10:CX34" si="60">IF(E10="07 DCI SOUTH AFRICA",I10,0)</f>
        <v>#N/A</v>
      </c>
      <c r="CY10" s="84" t="e">
        <f t="shared" ref="CY10:CY34" si="61">IF(CX10=0,0,X10)</f>
        <v>#N/A</v>
      </c>
      <c r="CZ10" s="84" t="e">
        <f>CV10+CX10</f>
        <v>#N/A</v>
      </c>
      <c r="DA10" s="84" t="e">
        <f>CW10+CY10</f>
        <v>#N/A</v>
      </c>
      <c r="DB10" s="84" t="e">
        <f t="shared" ref="DB10:DB34" si="62">IF(E10="07 DCI SOUTH AFRICA",H10,0)</f>
        <v>#N/A</v>
      </c>
      <c r="DC10" s="84" t="e">
        <f t="shared" ref="DC10:DC34" si="63">IF(DB10=0,0,X10)</f>
        <v>#N/A</v>
      </c>
      <c r="DD10" s="84" t="e">
        <f t="shared" ref="DD10:DD34" si="64">IF(E10="07 DCI SOUTH AFRICA",J10,0)</f>
        <v>#N/A</v>
      </c>
      <c r="DE10" s="84" t="e">
        <f t="shared" ref="DE10:DE34" si="65">IF(DD10=0,0,X10)</f>
        <v>#N/A</v>
      </c>
      <c r="DF10" s="84" t="e">
        <f>DB10+DD10</f>
        <v>#N/A</v>
      </c>
      <c r="DG10" s="84" t="e">
        <f>DC10+DE10</f>
        <v>#N/A</v>
      </c>
      <c r="DH10" s="38" t="e">
        <f t="shared" ref="DH10:DH34" si="66">IF(E10="08 IPA WESTERN",G10,0)</f>
        <v>#N/A</v>
      </c>
      <c r="DI10" s="38" t="e">
        <f t="shared" ref="DI10:DI34" si="67">IF(DH10=0,0,X10)</f>
        <v>#N/A</v>
      </c>
      <c r="DJ10" s="38" t="e">
        <f t="shared" ref="DJ10:DJ34" si="68">IF(E10="08 IPA WESTERN",I10,0)</f>
        <v>#N/A</v>
      </c>
      <c r="DK10" s="38" t="e">
        <f t="shared" ref="DK10:DK34" si="69">IF(DJ10=0,0,X10)</f>
        <v>#N/A</v>
      </c>
      <c r="DL10" s="38" t="e">
        <f>DH10+DJ10</f>
        <v>#N/A</v>
      </c>
      <c r="DM10" s="38" t="e">
        <f>DI10+DK10</f>
        <v>#N/A</v>
      </c>
      <c r="DN10" s="38" t="e">
        <f t="shared" ref="DN10:DN34" si="70">IF(E10="08 IPA WESTERN",H10,0)</f>
        <v>#N/A</v>
      </c>
      <c r="DO10" s="38" t="e">
        <f t="shared" ref="DO10:DO34" si="71">IF(DN10=0,0,X10)</f>
        <v>#N/A</v>
      </c>
      <c r="DP10" s="38" t="e">
        <f t="shared" ref="DP10:DP33" si="72">IF(E10="08 IPA WESTERN",J10,0)</f>
        <v>#N/A</v>
      </c>
      <c r="DQ10" s="38" t="e">
        <f t="shared" ref="DQ10:DQ34" si="73">IF(DP10=0,0,X10)</f>
        <v>#N/A</v>
      </c>
      <c r="DR10" s="38" t="e">
        <f>DN10+DP10</f>
        <v>#N/A</v>
      </c>
      <c r="DS10" s="38" t="e">
        <f>DO10+DQ10</f>
        <v>#N/A</v>
      </c>
      <c r="DT10" s="96" t="e">
        <f t="shared" ref="DT10:DT34" si="74">IF(E10="09 PI NORTH AMERICA",G10,0)</f>
        <v>#N/A</v>
      </c>
      <c r="DU10" s="96" t="e">
        <f t="shared" ref="DU10:DU34" si="75">IF(DT10=0,0,X10)</f>
        <v>#N/A</v>
      </c>
      <c r="DV10" s="96" t="e">
        <f t="shared" ref="DV10:DV34" si="76">IF(E10="09 PI NORTH AMERICA",I10,0)</f>
        <v>#N/A</v>
      </c>
      <c r="DW10" s="96" t="e">
        <f t="shared" ref="DW10:DW34" si="77">IF(DV10=0,0,X10)</f>
        <v>#N/A</v>
      </c>
      <c r="DX10" s="96" t="e">
        <f>DT10+DV10</f>
        <v>#N/A</v>
      </c>
      <c r="DY10" s="96" t="e">
        <f>DU10+DW10</f>
        <v>#N/A</v>
      </c>
      <c r="DZ10" s="96" t="e">
        <f t="shared" ref="DZ10:DZ34" si="78">IF(E10="09 PI NORTH AMERICA",H10,0)</f>
        <v>#N/A</v>
      </c>
      <c r="EA10" s="96" t="e">
        <f t="shared" ref="EA10:EA34" si="79">IF(DZ10=0,0,X10)</f>
        <v>#N/A</v>
      </c>
      <c r="EB10" s="96" t="e">
        <f t="shared" ref="EB10:EB34" si="80">IF(E10="09 PI NORTH AMERICA",J10,0)</f>
        <v>#N/A</v>
      </c>
      <c r="EC10" s="96" t="e">
        <f t="shared" ref="EC10:EC34" si="81">IF(EB10=0,0,X10)</f>
        <v>#N/A</v>
      </c>
      <c r="ED10" s="96" t="e">
        <f>DZ10+EB10</f>
        <v>#N/A</v>
      </c>
      <c r="EE10" s="96" t="e">
        <f>EA10+EC10</f>
        <v>#N/A</v>
      </c>
      <c r="EF10" s="101" t="e">
        <f t="shared" ref="EF10:EF34" si="82">IF(E10="10 PI IND ASIA",G10,0)</f>
        <v>#N/A</v>
      </c>
      <c r="EG10" s="101" t="e">
        <f t="shared" ref="EG10:EG34" si="83">IF(EF10=0,0,X10)</f>
        <v>#N/A</v>
      </c>
      <c r="EH10" s="101" t="e">
        <f t="shared" ref="EH10:EH34" si="84">IF(E10="10 PI IND ASIA",I10,0)</f>
        <v>#N/A</v>
      </c>
      <c r="EI10" s="101" t="e">
        <f t="shared" ref="EI10:EI34" si="85">IF(EH10=0,0,X10)</f>
        <v>#N/A</v>
      </c>
      <c r="EJ10" s="101" t="e">
        <f>EF10+EH10</f>
        <v>#N/A</v>
      </c>
      <c r="EK10" s="101" t="e">
        <f>EG10+EI10</f>
        <v>#N/A</v>
      </c>
      <c r="EL10" s="101" t="e">
        <f t="shared" ref="EL10:EL34" si="86">IF(E10="10 PI IND ASIA",H10,0)</f>
        <v>#N/A</v>
      </c>
      <c r="EM10" s="101" t="e">
        <f t="shared" ref="EM10:EM34" si="87">IF(EL10=0,0,X10)</f>
        <v>#N/A</v>
      </c>
      <c r="EN10" s="101" t="e">
        <f t="shared" ref="EN10:EN34" si="88">IF(E10="10 PI IND ASIA",J10,0)</f>
        <v>#N/A</v>
      </c>
      <c r="EO10" s="101" t="e">
        <f t="shared" ref="EO10:EO34" si="89">IF(EN10=0,0,X10)</f>
        <v>#N/A</v>
      </c>
      <c r="EP10" s="101" t="e">
        <f>EL10+EN10</f>
        <v>#N/A</v>
      </c>
      <c r="EQ10" s="101" t="e">
        <f>EM10+EO10</f>
        <v>#N/A</v>
      </c>
    </row>
    <row r="11" spans="1:147" s="20" customFormat="1">
      <c r="A11" s="319">
        <v>2</v>
      </c>
      <c r="B11" s="186"/>
      <c r="C11" s="184"/>
      <c r="D11" s="184"/>
      <c r="E11" s="207" t="e">
        <f>IF(D11="Cyprus",VLOOKUP(C11,CODES!$C$5:$D$82,2,FALSE),(VLOOKUP(D11,CODES!$C$5:$D$82,2,FALSE)))</f>
        <v>#N/A</v>
      </c>
      <c r="F11" s="186"/>
      <c r="G11" s="190">
        <f t="shared" ref="G11:G34" si="90">IF(D11="Cyprus",K11,0)</f>
        <v>0</v>
      </c>
      <c r="H11" s="190">
        <f t="shared" si="0"/>
        <v>0</v>
      </c>
      <c r="I11" s="191">
        <f t="shared" ref="I11:I34" si="91">IF(C11="Cyprus",K11,0)</f>
        <v>0</v>
      </c>
      <c r="J11" s="191">
        <f t="shared" si="1"/>
        <v>0</v>
      </c>
      <c r="K11" s="192">
        <f t="shared" ref="K11:K34" si="92">IF(B11="SMS",F11,0)</f>
        <v>0</v>
      </c>
      <c r="L11" s="192">
        <f t="shared" si="2"/>
        <v>0</v>
      </c>
      <c r="M11" s="192">
        <f t="shared" ref="M11:M34" si="93">IF(B11="STT",F11,0)</f>
        <v>0</v>
      </c>
      <c r="N11" s="193" t="e">
        <f t="shared" si="3"/>
        <v>#DIV/0!</v>
      </c>
      <c r="O11" s="193" t="e">
        <f t="shared" si="4"/>
        <v>#DIV/0!</v>
      </c>
      <c r="P11" s="186"/>
      <c r="Q11" s="186"/>
      <c r="R11" s="186"/>
      <c r="S11" s="188"/>
      <c r="T11" s="200" t="e">
        <f>VLOOKUP(S11,CODES!$C$87:$D$92,2,FALSE)</f>
        <v>#N/A</v>
      </c>
      <c r="U11" s="194">
        <f t="shared" ref="U11:U34" si="94">IF(B11="STA",IF(C11="Cyprus",160,140),0)+IF(B11="STT",IF(C11="Cyprus",160,140),0)+IF(B11="SMS",IF(C11="Cyprus",650,800),0)</f>
        <v>0</v>
      </c>
      <c r="V11" s="201">
        <f t="shared" si="5"/>
        <v>0</v>
      </c>
      <c r="W11" s="202">
        <f t="shared" si="6"/>
        <v>0</v>
      </c>
      <c r="X11" s="203">
        <f t="shared" ref="X11:X34" si="95">SUM(V11:W11)</f>
        <v>0</v>
      </c>
      <c r="Y11" s="30">
        <f t="shared" si="7"/>
        <v>0</v>
      </c>
      <c r="Z11" s="30">
        <f t="shared" si="8"/>
        <v>0</v>
      </c>
      <c r="AA11" s="30">
        <f t="shared" si="9"/>
        <v>0</v>
      </c>
      <c r="AB11" s="178" t="e">
        <f t="shared" si="10"/>
        <v>#N/A</v>
      </c>
      <c r="AC11" s="60" t="e">
        <f t="shared" si="11"/>
        <v>#N/A</v>
      </c>
      <c r="AD11" s="60" t="e">
        <f t="shared" si="12"/>
        <v>#N/A</v>
      </c>
      <c r="AE11" s="60" t="e">
        <f t="shared" si="13"/>
        <v>#N/A</v>
      </c>
      <c r="AF11" s="60" t="e">
        <f t="shared" ref="AF11:AG34" si="96">AB11+AD11</f>
        <v>#N/A</v>
      </c>
      <c r="AG11" s="60" t="e">
        <f t="shared" si="96"/>
        <v>#N/A</v>
      </c>
      <c r="AH11" s="60" t="e">
        <f t="shared" si="14"/>
        <v>#N/A</v>
      </c>
      <c r="AI11" s="60" t="e">
        <f t="shared" si="15"/>
        <v>#N/A</v>
      </c>
      <c r="AJ11" s="60" t="e">
        <f t="shared" si="16"/>
        <v>#N/A</v>
      </c>
      <c r="AK11" s="60" t="e">
        <f t="shared" si="17"/>
        <v>#N/A</v>
      </c>
      <c r="AL11" s="60" t="e">
        <f t="shared" ref="AL11:AM33" si="97">AH11+AJ11</f>
        <v>#N/A</v>
      </c>
      <c r="AM11" s="60" t="e">
        <f t="shared" si="97"/>
        <v>#N/A</v>
      </c>
      <c r="AN11" s="63" t="e">
        <f t="shared" si="18"/>
        <v>#N/A</v>
      </c>
      <c r="AO11" s="63" t="e">
        <f t="shared" si="19"/>
        <v>#N/A</v>
      </c>
      <c r="AP11" s="63" t="e">
        <f t="shared" si="20"/>
        <v>#N/A</v>
      </c>
      <c r="AQ11" s="63" t="e">
        <f t="shared" si="21"/>
        <v>#N/A</v>
      </c>
      <c r="AR11" s="63" t="e">
        <f t="shared" ref="AR11:AS34" si="98">AN11+AP11</f>
        <v>#N/A</v>
      </c>
      <c r="AS11" s="63" t="e">
        <f t="shared" si="98"/>
        <v>#N/A</v>
      </c>
      <c r="AT11" s="63" t="e">
        <f t="shared" si="22"/>
        <v>#N/A</v>
      </c>
      <c r="AU11" s="63" t="e">
        <f t="shared" si="23"/>
        <v>#N/A</v>
      </c>
      <c r="AV11" s="63" t="e">
        <f t="shared" si="24"/>
        <v>#N/A</v>
      </c>
      <c r="AW11" s="63" t="e">
        <f t="shared" si="25"/>
        <v>#N/A</v>
      </c>
      <c r="AX11" s="63" t="e">
        <f t="shared" ref="AX11:AY33" si="99">AT11+AV11</f>
        <v>#N/A</v>
      </c>
      <c r="AY11" s="63" t="e">
        <f t="shared" si="99"/>
        <v>#N/A</v>
      </c>
      <c r="AZ11" s="70" t="e">
        <f t="shared" si="26"/>
        <v>#N/A</v>
      </c>
      <c r="BA11" s="70" t="e">
        <f t="shared" si="27"/>
        <v>#N/A</v>
      </c>
      <c r="BB11" s="70" t="e">
        <f t="shared" si="28"/>
        <v>#N/A</v>
      </c>
      <c r="BC11" s="70" t="e">
        <f t="shared" si="29"/>
        <v>#N/A</v>
      </c>
      <c r="BD11" s="70" t="e">
        <f t="shared" ref="BD11:BE34" si="100">AZ11+BB11</f>
        <v>#N/A</v>
      </c>
      <c r="BE11" s="70" t="e">
        <f t="shared" si="100"/>
        <v>#N/A</v>
      </c>
      <c r="BF11" s="70" t="e">
        <f t="shared" si="30"/>
        <v>#N/A</v>
      </c>
      <c r="BG11" s="70" t="e">
        <f t="shared" si="31"/>
        <v>#N/A</v>
      </c>
      <c r="BH11" s="70" t="e">
        <f t="shared" si="32"/>
        <v>#N/A</v>
      </c>
      <c r="BI11" s="70" t="e">
        <f t="shared" si="33"/>
        <v>#N/A</v>
      </c>
      <c r="BJ11" s="70" t="e">
        <f t="shared" ref="BJ11:BK33" si="101">BF11+BH11</f>
        <v>#N/A</v>
      </c>
      <c r="BK11" s="70" t="e">
        <f t="shared" si="101"/>
        <v>#N/A</v>
      </c>
      <c r="BL11" s="73" t="e">
        <f t="shared" si="34"/>
        <v>#N/A</v>
      </c>
      <c r="BM11" s="73" t="e">
        <f t="shared" si="35"/>
        <v>#N/A</v>
      </c>
      <c r="BN11" s="73" t="e">
        <f t="shared" si="36"/>
        <v>#N/A</v>
      </c>
      <c r="BO11" s="73" t="e">
        <f t="shared" si="37"/>
        <v>#N/A</v>
      </c>
      <c r="BP11" s="73" t="e">
        <f t="shared" ref="BP11:BQ34" si="102">BL11+BN11</f>
        <v>#N/A</v>
      </c>
      <c r="BQ11" s="73" t="e">
        <f t="shared" si="102"/>
        <v>#N/A</v>
      </c>
      <c r="BR11" s="73" t="e">
        <f t="shared" si="38"/>
        <v>#N/A</v>
      </c>
      <c r="BS11" s="73" t="e">
        <f t="shared" si="39"/>
        <v>#N/A</v>
      </c>
      <c r="BT11" s="73" t="e">
        <f t="shared" si="40"/>
        <v>#N/A</v>
      </c>
      <c r="BU11" s="73" t="e">
        <f t="shared" si="41"/>
        <v>#N/A</v>
      </c>
      <c r="BV11" s="73" t="e">
        <f t="shared" ref="BV11:BW33" si="103">BR11+BT11</f>
        <v>#N/A</v>
      </c>
      <c r="BW11" s="73" t="e">
        <f t="shared" si="103"/>
        <v>#N/A</v>
      </c>
      <c r="BX11" s="66" t="e">
        <f t="shared" si="42"/>
        <v>#N/A</v>
      </c>
      <c r="BY11" s="66" t="e">
        <f t="shared" si="43"/>
        <v>#N/A</v>
      </c>
      <c r="BZ11" s="66" t="e">
        <f t="shared" si="44"/>
        <v>#N/A</v>
      </c>
      <c r="CA11" s="66" t="e">
        <f t="shared" si="45"/>
        <v>#N/A</v>
      </c>
      <c r="CB11" s="66" t="e">
        <f t="shared" ref="CB11:CC34" si="104">BX11+BZ11</f>
        <v>#N/A</v>
      </c>
      <c r="CC11" s="66" t="e">
        <f t="shared" si="104"/>
        <v>#N/A</v>
      </c>
      <c r="CD11" s="66" t="e">
        <f t="shared" si="46"/>
        <v>#N/A</v>
      </c>
      <c r="CE11" s="66" t="e">
        <f t="shared" si="47"/>
        <v>#N/A</v>
      </c>
      <c r="CF11" s="66" t="e">
        <f t="shared" si="48"/>
        <v>#N/A</v>
      </c>
      <c r="CG11" s="66" t="e">
        <f t="shared" si="49"/>
        <v>#N/A</v>
      </c>
      <c r="CH11" s="66" t="e">
        <f t="shared" ref="CH11:CI33" si="105">CD11+CF11</f>
        <v>#N/A</v>
      </c>
      <c r="CI11" s="66" t="e">
        <f t="shared" si="105"/>
        <v>#N/A</v>
      </c>
      <c r="CJ11" s="77" t="e">
        <f t="shared" si="50"/>
        <v>#N/A</v>
      </c>
      <c r="CK11" s="77" t="e">
        <f t="shared" si="51"/>
        <v>#N/A</v>
      </c>
      <c r="CL11" s="77" t="e">
        <f t="shared" si="52"/>
        <v>#N/A</v>
      </c>
      <c r="CM11" s="77" t="e">
        <f t="shared" si="53"/>
        <v>#N/A</v>
      </c>
      <c r="CN11" s="77" t="e">
        <f t="shared" ref="CN11:CO34" si="106">CJ11+CL11</f>
        <v>#N/A</v>
      </c>
      <c r="CO11" s="77" t="e">
        <f t="shared" si="106"/>
        <v>#N/A</v>
      </c>
      <c r="CP11" s="77" t="e">
        <f t="shared" si="54"/>
        <v>#N/A</v>
      </c>
      <c r="CQ11" s="77" t="e">
        <f t="shared" si="55"/>
        <v>#N/A</v>
      </c>
      <c r="CR11" s="77" t="e">
        <f t="shared" si="56"/>
        <v>#N/A</v>
      </c>
      <c r="CS11" s="77" t="e">
        <f t="shared" si="57"/>
        <v>#N/A</v>
      </c>
      <c r="CT11" s="77" t="e">
        <f t="shared" ref="CT11:CU33" si="107">CP11+CR11</f>
        <v>#N/A</v>
      </c>
      <c r="CU11" s="77" t="e">
        <f t="shared" si="107"/>
        <v>#N/A</v>
      </c>
      <c r="CV11" s="84" t="e">
        <f t="shared" si="58"/>
        <v>#N/A</v>
      </c>
      <c r="CW11" s="84" t="e">
        <f t="shared" si="59"/>
        <v>#N/A</v>
      </c>
      <c r="CX11" s="84" t="e">
        <f t="shared" si="60"/>
        <v>#N/A</v>
      </c>
      <c r="CY11" s="84" t="e">
        <f t="shared" si="61"/>
        <v>#N/A</v>
      </c>
      <c r="CZ11" s="84" t="e">
        <f t="shared" ref="CZ11:DA34" si="108">CV11+CX11</f>
        <v>#N/A</v>
      </c>
      <c r="DA11" s="84" t="e">
        <f t="shared" si="108"/>
        <v>#N/A</v>
      </c>
      <c r="DB11" s="84" t="e">
        <f t="shared" si="62"/>
        <v>#N/A</v>
      </c>
      <c r="DC11" s="84" t="e">
        <f t="shared" si="63"/>
        <v>#N/A</v>
      </c>
      <c r="DD11" s="84" t="e">
        <f t="shared" si="64"/>
        <v>#N/A</v>
      </c>
      <c r="DE11" s="84" t="e">
        <f t="shared" si="65"/>
        <v>#N/A</v>
      </c>
      <c r="DF11" s="84" t="e">
        <f t="shared" ref="DF11:DG33" si="109">DB11+DD11</f>
        <v>#N/A</v>
      </c>
      <c r="DG11" s="84" t="e">
        <f t="shared" si="109"/>
        <v>#N/A</v>
      </c>
      <c r="DH11" s="38" t="e">
        <f t="shared" si="66"/>
        <v>#N/A</v>
      </c>
      <c r="DI11" s="38" t="e">
        <f t="shared" si="67"/>
        <v>#N/A</v>
      </c>
      <c r="DJ11" s="38" t="e">
        <f t="shared" si="68"/>
        <v>#N/A</v>
      </c>
      <c r="DK11" s="38" t="e">
        <f t="shared" si="69"/>
        <v>#N/A</v>
      </c>
      <c r="DL11" s="38" t="e">
        <f t="shared" ref="DL11:DM34" si="110">DH11+DJ11</f>
        <v>#N/A</v>
      </c>
      <c r="DM11" s="38" t="e">
        <f t="shared" si="110"/>
        <v>#N/A</v>
      </c>
      <c r="DN11" s="38" t="e">
        <f t="shared" si="70"/>
        <v>#N/A</v>
      </c>
      <c r="DO11" s="38" t="e">
        <f t="shared" si="71"/>
        <v>#N/A</v>
      </c>
      <c r="DP11" s="38" t="e">
        <f t="shared" si="72"/>
        <v>#N/A</v>
      </c>
      <c r="DQ11" s="38" t="e">
        <f t="shared" si="73"/>
        <v>#N/A</v>
      </c>
      <c r="DR11" s="38" t="e">
        <f t="shared" ref="DR11:DS33" si="111">DN11+DP11</f>
        <v>#N/A</v>
      </c>
      <c r="DS11" s="38" t="e">
        <f t="shared" si="111"/>
        <v>#N/A</v>
      </c>
      <c r="DT11" s="96" t="e">
        <f t="shared" si="74"/>
        <v>#N/A</v>
      </c>
      <c r="DU11" s="96" t="e">
        <f t="shared" si="75"/>
        <v>#N/A</v>
      </c>
      <c r="DV11" s="96" t="e">
        <f t="shared" si="76"/>
        <v>#N/A</v>
      </c>
      <c r="DW11" s="96" t="e">
        <f t="shared" si="77"/>
        <v>#N/A</v>
      </c>
      <c r="DX11" s="96" t="e">
        <f t="shared" ref="DX11:DY34" si="112">DT11+DV11</f>
        <v>#N/A</v>
      </c>
      <c r="DY11" s="96" t="e">
        <f t="shared" si="112"/>
        <v>#N/A</v>
      </c>
      <c r="DZ11" s="96" t="e">
        <f t="shared" si="78"/>
        <v>#N/A</v>
      </c>
      <c r="EA11" s="96" t="e">
        <f t="shared" si="79"/>
        <v>#N/A</v>
      </c>
      <c r="EB11" s="96" t="e">
        <f t="shared" si="80"/>
        <v>#N/A</v>
      </c>
      <c r="EC11" s="96" t="e">
        <f t="shared" si="81"/>
        <v>#N/A</v>
      </c>
      <c r="ED11" s="96" t="e">
        <f t="shared" ref="ED11:EE33" si="113">DZ11+EB11</f>
        <v>#N/A</v>
      </c>
      <c r="EE11" s="96" t="e">
        <f t="shared" si="113"/>
        <v>#N/A</v>
      </c>
      <c r="EF11" s="101" t="e">
        <f t="shared" si="82"/>
        <v>#N/A</v>
      </c>
      <c r="EG11" s="101" t="e">
        <f t="shared" si="83"/>
        <v>#N/A</v>
      </c>
      <c r="EH11" s="101" t="e">
        <f t="shared" si="84"/>
        <v>#N/A</v>
      </c>
      <c r="EI11" s="101" t="e">
        <f t="shared" si="85"/>
        <v>#N/A</v>
      </c>
      <c r="EJ11" s="101" t="e">
        <f t="shared" ref="EJ11:EK34" si="114">EF11+EH11</f>
        <v>#N/A</v>
      </c>
      <c r="EK11" s="101" t="e">
        <f t="shared" si="114"/>
        <v>#N/A</v>
      </c>
      <c r="EL11" s="101" t="e">
        <f t="shared" si="86"/>
        <v>#N/A</v>
      </c>
      <c r="EM11" s="101" t="e">
        <f t="shared" si="87"/>
        <v>#N/A</v>
      </c>
      <c r="EN11" s="101" t="e">
        <f t="shared" si="88"/>
        <v>#N/A</v>
      </c>
      <c r="EO11" s="101" t="e">
        <f t="shared" si="89"/>
        <v>#N/A</v>
      </c>
      <c r="EP11" s="101" t="e">
        <f t="shared" ref="EP11:EQ33" si="115">EL11+EN11</f>
        <v>#N/A</v>
      </c>
      <c r="EQ11" s="101" t="e">
        <f t="shared" si="115"/>
        <v>#N/A</v>
      </c>
    </row>
    <row r="12" spans="1:147" s="21" customFormat="1">
      <c r="A12" s="319">
        <v>3</v>
      </c>
      <c r="B12" s="186"/>
      <c r="C12" s="184"/>
      <c r="D12" s="184"/>
      <c r="E12" s="207" t="e">
        <f>IF(D12="Cyprus",VLOOKUP(C12,CODES!$C$5:$D$82,2,FALSE),(VLOOKUP(D12,CODES!$C$5:$D$82,2,FALSE)))</f>
        <v>#N/A</v>
      </c>
      <c r="F12" s="186"/>
      <c r="G12" s="190">
        <f t="shared" si="90"/>
        <v>0</v>
      </c>
      <c r="H12" s="190">
        <f t="shared" si="0"/>
        <v>0</v>
      </c>
      <c r="I12" s="191">
        <f t="shared" si="91"/>
        <v>0</v>
      </c>
      <c r="J12" s="191">
        <f t="shared" si="1"/>
        <v>0</v>
      </c>
      <c r="K12" s="192">
        <f t="shared" si="92"/>
        <v>0</v>
      </c>
      <c r="L12" s="192">
        <f t="shared" si="2"/>
        <v>0</v>
      </c>
      <c r="M12" s="192">
        <f t="shared" si="93"/>
        <v>0</v>
      </c>
      <c r="N12" s="193" t="e">
        <f t="shared" si="3"/>
        <v>#DIV/0!</v>
      </c>
      <c r="O12" s="193" t="e">
        <f t="shared" si="4"/>
        <v>#DIV/0!</v>
      </c>
      <c r="P12" s="186"/>
      <c r="Q12" s="186"/>
      <c r="R12" s="186"/>
      <c r="S12" s="188"/>
      <c r="T12" s="200" t="e">
        <f>VLOOKUP(S12,CODES!$C$87:$D$92,2,FALSE)</f>
        <v>#N/A</v>
      </c>
      <c r="U12" s="194">
        <f t="shared" si="94"/>
        <v>0</v>
      </c>
      <c r="V12" s="201">
        <f t="shared" si="5"/>
        <v>0</v>
      </c>
      <c r="W12" s="202">
        <f t="shared" si="6"/>
        <v>0</v>
      </c>
      <c r="X12" s="203">
        <f t="shared" si="95"/>
        <v>0</v>
      </c>
      <c r="Y12" s="30">
        <f t="shared" si="7"/>
        <v>0</v>
      </c>
      <c r="Z12" s="30">
        <f t="shared" si="8"/>
        <v>0</v>
      </c>
      <c r="AA12" s="30">
        <f t="shared" si="9"/>
        <v>0</v>
      </c>
      <c r="AB12" s="178" t="e">
        <f t="shared" si="10"/>
        <v>#N/A</v>
      </c>
      <c r="AC12" s="60" t="e">
        <f t="shared" si="11"/>
        <v>#N/A</v>
      </c>
      <c r="AD12" s="60" t="e">
        <f t="shared" si="12"/>
        <v>#N/A</v>
      </c>
      <c r="AE12" s="60" t="e">
        <f t="shared" si="13"/>
        <v>#N/A</v>
      </c>
      <c r="AF12" s="60" t="e">
        <f t="shared" si="96"/>
        <v>#N/A</v>
      </c>
      <c r="AG12" s="60" t="e">
        <f t="shared" si="96"/>
        <v>#N/A</v>
      </c>
      <c r="AH12" s="60" t="e">
        <f t="shared" si="14"/>
        <v>#N/A</v>
      </c>
      <c r="AI12" s="60" t="e">
        <f t="shared" si="15"/>
        <v>#N/A</v>
      </c>
      <c r="AJ12" s="60" t="e">
        <f t="shared" si="16"/>
        <v>#N/A</v>
      </c>
      <c r="AK12" s="60" t="e">
        <f t="shared" si="17"/>
        <v>#N/A</v>
      </c>
      <c r="AL12" s="60" t="e">
        <f t="shared" si="97"/>
        <v>#N/A</v>
      </c>
      <c r="AM12" s="60" t="e">
        <f t="shared" si="97"/>
        <v>#N/A</v>
      </c>
      <c r="AN12" s="63" t="e">
        <f t="shared" si="18"/>
        <v>#N/A</v>
      </c>
      <c r="AO12" s="63" t="e">
        <f t="shared" si="19"/>
        <v>#N/A</v>
      </c>
      <c r="AP12" s="63" t="e">
        <f t="shared" si="20"/>
        <v>#N/A</v>
      </c>
      <c r="AQ12" s="63" t="e">
        <f t="shared" si="21"/>
        <v>#N/A</v>
      </c>
      <c r="AR12" s="63" t="e">
        <f t="shared" si="98"/>
        <v>#N/A</v>
      </c>
      <c r="AS12" s="63" t="e">
        <f t="shared" si="98"/>
        <v>#N/A</v>
      </c>
      <c r="AT12" s="63" t="e">
        <f t="shared" si="22"/>
        <v>#N/A</v>
      </c>
      <c r="AU12" s="63" t="e">
        <f t="shared" si="23"/>
        <v>#N/A</v>
      </c>
      <c r="AV12" s="63" t="e">
        <f t="shared" si="24"/>
        <v>#N/A</v>
      </c>
      <c r="AW12" s="63" t="e">
        <f t="shared" si="25"/>
        <v>#N/A</v>
      </c>
      <c r="AX12" s="63" t="e">
        <f t="shared" si="99"/>
        <v>#N/A</v>
      </c>
      <c r="AY12" s="63" t="e">
        <f t="shared" si="99"/>
        <v>#N/A</v>
      </c>
      <c r="AZ12" s="70" t="e">
        <f t="shared" si="26"/>
        <v>#N/A</v>
      </c>
      <c r="BA12" s="70" t="e">
        <f t="shared" si="27"/>
        <v>#N/A</v>
      </c>
      <c r="BB12" s="70" t="e">
        <f t="shared" si="28"/>
        <v>#N/A</v>
      </c>
      <c r="BC12" s="70" t="e">
        <f t="shared" si="29"/>
        <v>#N/A</v>
      </c>
      <c r="BD12" s="70" t="e">
        <f t="shared" si="100"/>
        <v>#N/A</v>
      </c>
      <c r="BE12" s="70" t="e">
        <f t="shared" si="100"/>
        <v>#N/A</v>
      </c>
      <c r="BF12" s="70" t="e">
        <f t="shared" si="30"/>
        <v>#N/A</v>
      </c>
      <c r="BG12" s="70" t="e">
        <f t="shared" si="31"/>
        <v>#N/A</v>
      </c>
      <c r="BH12" s="70" t="e">
        <f t="shared" si="32"/>
        <v>#N/A</v>
      </c>
      <c r="BI12" s="70" t="e">
        <f t="shared" si="33"/>
        <v>#N/A</v>
      </c>
      <c r="BJ12" s="70" t="e">
        <f t="shared" si="101"/>
        <v>#N/A</v>
      </c>
      <c r="BK12" s="70" t="e">
        <f t="shared" si="101"/>
        <v>#N/A</v>
      </c>
      <c r="BL12" s="73" t="e">
        <f t="shared" si="34"/>
        <v>#N/A</v>
      </c>
      <c r="BM12" s="73" t="e">
        <f t="shared" si="35"/>
        <v>#N/A</v>
      </c>
      <c r="BN12" s="73" t="e">
        <f t="shared" si="36"/>
        <v>#N/A</v>
      </c>
      <c r="BO12" s="73" t="e">
        <f t="shared" si="37"/>
        <v>#N/A</v>
      </c>
      <c r="BP12" s="73" t="e">
        <f t="shared" si="102"/>
        <v>#N/A</v>
      </c>
      <c r="BQ12" s="73" t="e">
        <f t="shared" si="102"/>
        <v>#N/A</v>
      </c>
      <c r="BR12" s="73" t="e">
        <f t="shared" si="38"/>
        <v>#N/A</v>
      </c>
      <c r="BS12" s="73" t="e">
        <f t="shared" si="39"/>
        <v>#N/A</v>
      </c>
      <c r="BT12" s="73" t="e">
        <f t="shared" si="40"/>
        <v>#N/A</v>
      </c>
      <c r="BU12" s="73" t="e">
        <f t="shared" si="41"/>
        <v>#N/A</v>
      </c>
      <c r="BV12" s="73" t="e">
        <f t="shared" si="103"/>
        <v>#N/A</v>
      </c>
      <c r="BW12" s="73" t="e">
        <f t="shared" si="103"/>
        <v>#N/A</v>
      </c>
      <c r="BX12" s="66" t="e">
        <f t="shared" si="42"/>
        <v>#N/A</v>
      </c>
      <c r="BY12" s="66" t="e">
        <f t="shared" si="43"/>
        <v>#N/A</v>
      </c>
      <c r="BZ12" s="66" t="e">
        <f t="shared" si="44"/>
        <v>#N/A</v>
      </c>
      <c r="CA12" s="66" t="e">
        <f t="shared" si="45"/>
        <v>#N/A</v>
      </c>
      <c r="CB12" s="66" t="e">
        <f t="shared" si="104"/>
        <v>#N/A</v>
      </c>
      <c r="CC12" s="66" t="e">
        <f t="shared" si="104"/>
        <v>#N/A</v>
      </c>
      <c r="CD12" s="66" t="e">
        <f t="shared" si="46"/>
        <v>#N/A</v>
      </c>
      <c r="CE12" s="66" t="e">
        <f t="shared" si="47"/>
        <v>#N/A</v>
      </c>
      <c r="CF12" s="66" t="e">
        <f t="shared" si="48"/>
        <v>#N/A</v>
      </c>
      <c r="CG12" s="66" t="e">
        <f t="shared" si="49"/>
        <v>#N/A</v>
      </c>
      <c r="CH12" s="66" t="e">
        <f t="shared" si="105"/>
        <v>#N/A</v>
      </c>
      <c r="CI12" s="66" t="e">
        <f t="shared" si="105"/>
        <v>#N/A</v>
      </c>
      <c r="CJ12" s="77" t="e">
        <f t="shared" si="50"/>
        <v>#N/A</v>
      </c>
      <c r="CK12" s="77" t="e">
        <f t="shared" si="51"/>
        <v>#N/A</v>
      </c>
      <c r="CL12" s="77" t="e">
        <f t="shared" si="52"/>
        <v>#N/A</v>
      </c>
      <c r="CM12" s="77" t="e">
        <f t="shared" si="53"/>
        <v>#N/A</v>
      </c>
      <c r="CN12" s="77" t="e">
        <f t="shared" si="106"/>
        <v>#N/A</v>
      </c>
      <c r="CO12" s="77" t="e">
        <f t="shared" si="106"/>
        <v>#N/A</v>
      </c>
      <c r="CP12" s="77" t="e">
        <f t="shared" si="54"/>
        <v>#N/A</v>
      </c>
      <c r="CQ12" s="77" t="e">
        <f t="shared" si="55"/>
        <v>#N/A</v>
      </c>
      <c r="CR12" s="77" t="e">
        <f t="shared" si="56"/>
        <v>#N/A</v>
      </c>
      <c r="CS12" s="77" t="e">
        <f t="shared" si="57"/>
        <v>#N/A</v>
      </c>
      <c r="CT12" s="77" t="e">
        <f t="shared" si="107"/>
        <v>#N/A</v>
      </c>
      <c r="CU12" s="77" t="e">
        <f t="shared" si="107"/>
        <v>#N/A</v>
      </c>
      <c r="CV12" s="84" t="e">
        <f t="shared" si="58"/>
        <v>#N/A</v>
      </c>
      <c r="CW12" s="84" t="e">
        <f t="shared" si="59"/>
        <v>#N/A</v>
      </c>
      <c r="CX12" s="84" t="e">
        <f t="shared" si="60"/>
        <v>#N/A</v>
      </c>
      <c r="CY12" s="84" t="e">
        <f t="shared" si="61"/>
        <v>#N/A</v>
      </c>
      <c r="CZ12" s="84" t="e">
        <f t="shared" si="108"/>
        <v>#N/A</v>
      </c>
      <c r="DA12" s="84" t="e">
        <f t="shared" si="108"/>
        <v>#N/A</v>
      </c>
      <c r="DB12" s="84" t="e">
        <f t="shared" si="62"/>
        <v>#N/A</v>
      </c>
      <c r="DC12" s="84" t="e">
        <f t="shared" si="63"/>
        <v>#N/A</v>
      </c>
      <c r="DD12" s="84" t="e">
        <f t="shared" si="64"/>
        <v>#N/A</v>
      </c>
      <c r="DE12" s="84" t="e">
        <f t="shared" si="65"/>
        <v>#N/A</v>
      </c>
      <c r="DF12" s="84" t="e">
        <f t="shared" si="109"/>
        <v>#N/A</v>
      </c>
      <c r="DG12" s="84" t="e">
        <f t="shared" si="109"/>
        <v>#N/A</v>
      </c>
      <c r="DH12" s="38" t="e">
        <f t="shared" si="66"/>
        <v>#N/A</v>
      </c>
      <c r="DI12" s="38" t="e">
        <f t="shared" si="67"/>
        <v>#N/A</v>
      </c>
      <c r="DJ12" s="38" t="e">
        <f t="shared" si="68"/>
        <v>#N/A</v>
      </c>
      <c r="DK12" s="38" t="e">
        <f t="shared" si="69"/>
        <v>#N/A</v>
      </c>
      <c r="DL12" s="38" t="e">
        <f t="shared" si="110"/>
        <v>#N/A</v>
      </c>
      <c r="DM12" s="38" t="e">
        <f t="shared" si="110"/>
        <v>#N/A</v>
      </c>
      <c r="DN12" s="38" t="e">
        <f t="shared" si="70"/>
        <v>#N/A</v>
      </c>
      <c r="DO12" s="38" t="e">
        <f t="shared" si="71"/>
        <v>#N/A</v>
      </c>
      <c r="DP12" s="38" t="e">
        <f t="shared" si="72"/>
        <v>#N/A</v>
      </c>
      <c r="DQ12" s="38" t="e">
        <f t="shared" si="73"/>
        <v>#N/A</v>
      </c>
      <c r="DR12" s="38" t="e">
        <f t="shared" si="111"/>
        <v>#N/A</v>
      </c>
      <c r="DS12" s="38" t="e">
        <f t="shared" si="111"/>
        <v>#N/A</v>
      </c>
      <c r="DT12" s="96" t="e">
        <f t="shared" si="74"/>
        <v>#N/A</v>
      </c>
      <c r="DU12" s="96" t="e">
        <f t="shared" si="75"/>
        <v>#N/A</v>
      </c>
      <c r="DV12" s="96" t="e">
        <f t="shared" si="76"/>
        <v>#N/A</v>
      </c>
      <c r="DW12" s="96" t="e">
        <f t="shared" si="77"/>
        <v>#N/A</v>
      </c>
      <c r="DX12" s="96" t="e">
        <f t="shared" si="112"/>
        <v>#N/A</v>
      </c>
      <c r="DY12" s="96" t="e">
        <f t="shared" si="112"/>
        <v>#N/A</v>
      </c>
      <c r="DZ12" s="96" t="e">
        <f t="shared" si="78"/>
        <v>#N/A</v>
      </c>
      <c r="EA12" s="96" t="e">
        <f t="shared" si="79"/>
        <v>#N/A</v>
      </c>
      <c r="EB12" s="96" t="e">
        <f t="shared" si="80"/>
        <v>#N/A</v>
      </c>
      <c r="EC12" s="96" t="e">
        <f t="shared" si="81"/>
        <v>#N/A</v>
      </c>
      <c r="ED12" s="96" t="e">
        <f t="shared" si="113"/>
        <v>#N/A</v>
      </c>
      <c r="EE12" s="96" t="e">
        <f t="shared" si="113"/>
        <v>#N/A</v>
      </c>
      <c r="EF12" s="101" t="e">
        <f t="shared" si="82"/>
        <v>#N/A</v>
      </c>
      <c r="EG12" s="101" t="e">
        <f t="shared" si="83"/>
        <v>#N/A</v>
      </c>
      <c r="EH12" s="101" t="e">
        <f t="shared" si="84"/>
        <v>#N/A</v>
      </c>
      <c r="EI12" s="101" t="e">
        <f t="shared" si="85"/>
        <v>#N/A</v>
      </c>
      <c r="EJ12" s="101" t="e">
        <f t="shared" si="114"/>
        <v>#N/A</v>
      </c>
      <c r="EK12" s="101" t="e">
        <f t="shared" si="114"/>
        <v>#N/A</v>
      </c>
      <c r="EL12" s="101" t="e">
        <f t="shared" si="86"/>
        <v>#N/A</v>
      </c>
      <c r="EM12" s="101" t="e">
        <f t="shared" si="87"/>
        <v>#N/A</v>
      </c>
      <c r="EN12" s="101" t="e">
        <f t="shared" si="88"/>
        <v>#N/A</v>
      </c>
      <c r="EO12" s="101" t="e">
        <f t="shared" si="89"/>
        <v>#N/A</v>
      </c>
      <c r="EP12" s="101" t="e">
        <f t="shared" si="115"/>
        <v>#N/A</v>
      </c>
      <c r="EQ12" s="101" t="e">
        <f t="shared" si="115"/>
        <v>#N/A</v>
      </c>
    </row>
    <row r="13" spans="1:147" s="21" customFormat="1">
      <c r="A13" s="319">
        <v>4</v>
      </c>
      <c r="B13" s="186"/>
      <c r="C13" s="184"/>
      <c r="D13" s="184"/>
      <c r="E13" s="207" t="e">
        <f>IF(D13="Cyprus",VLOOKUP(C13,CODES!$C$5:$D$82,2,FALSE),(VLOOKUP(D13,CODES!$C$5:$D$82,2,FALSE)))</f>
        <v>#N/A</v>
      </c>
      <c r="F13" s="186"/>
      <c r="G13" s="190">
        <f t="shared" si="90"/>
        <v>0</v>
      </c>
      <c r="H13" s="190">
        <f t="shared" si="0"/>
        <v>0</v>
      </c>
      <c r="I13" s="191">
        <f t="shared" si="91"/>
        <v>0</v>
      </c>
      <c r="J13" s="191">
        <f t="shared" si="1"/>
        <v>0</v>
      </c>
      <c r="K13" s="192">
        <f t="shared" si="92"/>
        <v>0</v>
      </c>
      <c r="L13" s="192">
        <f t="shared" si="2"/>
        <v>0</v>
      </c>
      <c r="M13" s="192">
        <f t="shared" si="93"/>
        <v>0</v>
      </c>
      <c r="N13" s="193" t="e">
        <f t="shared" si="3"/>
        <v>#DIV/0!</v>
      </c>
      <c r="O13" s="193" t="e">
        <f t="shared" si="4"/>
        <v>#DIV/0!</v>
      </c>
      <c r="P13" s="186"/>
      <c r="Q13" s="186"/>
      <c r="R13" s="186"/>
      <c r="S13" s="188"/>
      <c r="T13" s="200" t="e">
        <f>VLOOKUP(S13,CODES!$C$87:$D$92,2,FALSE)</f>
        <v>#N/A</v>
      </c>
      <c r="U13" s="194">
        <f t="shared" si="94"/>
        <v>0</v>
      </c>
      <c r="V13" s="201">
        <f t="shared" si="5"/>
        <v>0</v>
      </c>
      <c r="W13" s="202">
        <f t="shared" si="6"/>
        <v>0</v>
      </c>
      <c r="X13" s="203">
        <f t="shared" si="95"/>
        <v>0</v>
      </c>
      <c r="Y13" s="30">
        <f t="shared" si="7"/>
        <v>0</v>
      </c>
      <c r="Z13" s="30">
        <f t="shared" si="8"/>
        <v>0</v>
      </c>
      <c r="AA13" s="30">
        <f t="shared" si="9"/>
        <v>0</v>
      </c>
      <c r="AB13" s="178" t="e">
        <f t="shared" si="10"/>
        <v>#N/A</v>
      </c>
      <c r="AC13" s="60" t="e">
        <f t="shared" si="11"/>
        <v>#N/A</v>
      </c>
      <c r="AD13" s="60" t="e">
        <f t="shared" si="12"/>
        <v>#N/A</v>
      </c>
      <c r="AE13" s="60" t="e">
        <f t="shared" si="13"/>
        <v>#N/A</v>
      </c>
      <c r="AF13" s="60" t="e">
        <f t="shared" si="96"/>
        <v>#N/A</v>
      </c>
      <c r="AG13" s="60" t="e">
        <f t="shared" si="96"/>
        <v>#N/A</v>
      </c>
      <c r="AH13" s="60" t="e">
        <f t="shared" si="14"/>
        <v>#N/A</v>
      </c>
      <c r="AI13" s="60" t="e">
        <f t="shared" si="15"/>
        <v>#N/A</v>
      </c>
      <c r="AJ13" s="60" t="e">
        <f t="shared" si="16"/>
        <v>#N/A</v>
      </c>
      <c r="AK13" s="60" t="e">
        <f t="shared" si="17"/>
        <v>#N/A</v>
      </c>
      <c r="AL13" s="60" t="e">
        <f t="shared" si="97"/>
        <v>#N/A</v>
      </c>
      <c r="AM13" s="60" t="e">
        <f t="shared" si="97"/>
        <v>#N/A</v>
      </c>
      <c r="AN13" s="63" t="e">
        <f t="shared" si="18"/>
        <v>#N/A</v>
      </c>
      <c r="AO13" s="63" t="e">
        <f t="shared" si="19"/>
        <v>#N/A</v>
      </c>
      <c r="AP13" s="63" t="e">
        <f t="shared" si="20"/>
        <v>#N/A</v>
      </c>
      <c r="AQ13" s="63" t="e">
        <f t="shared" si="21"/>
        <v>#N/A</v>
      </c>
      <c r="AR13" s="63" t="e">
        <f t="shared" si="98"/>
        <v>#N/A</v>
      </c>
      <c r="AS13" s="63" t="e">
        <f t="shared" si="98"/>
        <v>#N/A</v>
      </c>
      <c r="AT13" s="63" t="e">
        <f t="shared" si="22"/>
        <v>#N/A</v>
      </c>
      <c r="AU13" s="63" t="e">
        <f t="shared" si="23"/>
        <v>#N/A</v>
      </c>
      <c r="AV13" s="63" t="e">
        <f t="shared" si="24"/>
        <v>#N/A</v>
      </c>
      <c r="AW13" s="63" t="e">
        <f t="shared" si="25"/>
        <v>#N/A</v>
      </c>
      <c r="AX13" s="63" t="e">
        <f t="shared" si="99"/>
        <v>#N/A</v>
      </c>
      <c r="AY13" s="63" t="e">
        <f t="shared" si="99"/>
        <v>#N/A</v>
      </c>
      <c r="AZ13" s="70" t="e">
        <f t="shared" si="26"/>
        <v>#N/A</v>
      </c>
      <c r="BA13" s="70" t="e">
        <f t="shared" si="27"/>
        <v>#N/A</v>
      </c>
      <c r="BB13" s="70" t="e">
        <f t="shared" si="28"/>
        <v>#N/A</v>
      </c>
      <c r="BC13" s="70" t="e">
        <f t="shared" si="29"/>
        <v>#N/A</v>
      </c>
      <c r="BD13" s="70" t="e">
        <f t="shared" si="100"/>
        <v>#N/A</v>
      </c>
      <c r="BE13" s="70" t="e">
        <f t="shared" si="100"/>
        <v>#N/A</v>
      </c>
      <c r="BF13" s="70" t="e">
        <f t="shared" si="30"/>
        <v>#N/A</v>
      </c>
      <c r="BG13" s="70" t="e">
        <f t="shared" si="31"/>
        <v>#N/A</v>
      </c>
      <c r="BH13" s="70" t="e">
        <f t="shared" si="32"/>
        <v>#N/A</v>
      </c>
      <c r="BI13" s="70" t="e">
        <f t="shared" si="33"/>
        <v>#N/A</v>
      </c>
      <c r="BJ13" s="70" t="e">
        <f t="shared" si="101"/>
        <v>#N/A</v>
      </c>
      <c r="BK13" s="70" t="e">
        <f t="shared" si="101"/>
        <v>#N/A</v>
      </c>
      <c r="BL13" s="73" t="e">
        <f t="shared" si="34"/>
        <v>#N/A</v>
      </c>
      <c r="BM13" s="73" t="e">
        <f t="shared" si="35"/>
        <v>#N/A</v>
      </c>
      <c r="BN13" s="73" t="e">
        <f t="shared" si="36"/>
        <v>#N/A</v>
      </c>
      <c r="BO13" s="73" t="e">
        <f t="shared" si="37"/>
        <v>#N/A</v>
      </c>
      <c r="BP13" s="73" t="e">
        <f t="shared" si="102"/>
        <v>#N/A</v>
      </c>
      <c r="BQ13" s="73" t="e">
        <f t="shared" si="102"/>
        <v>#N/A</v>
      </c>
      <c r="BR13" s="73" t="e">
        <f t="shared" si="38"/>
        <v>#N/A</v>
      </c>
      <c r="BS13" s="73" t="e">
        <f t="shared" si="39"/>
        <v>#N/A</v>
      </c>
      <c r="BT13" s="73" t="e">
        <f t="shared" si="40"/>
        <v>#N/A</v>
      </c>
      <c r="BU13" s="73" t="e">
        <f t="shared" si="41"/>
        <v>#N/A</v>
      </c>
      <c r="BV13" s="73" t="e">
        <f t="shared" si="103"/>
        <v>#N/A</v>
      </c>
      <c r="BW13" s="73" t="e">
        <f t="shared" si="103"/>
        <v>#N/A</v>
      </c>
      <c r="BX13" s="66" t="e">
        <f t="shared" si="42"/>
        <v>#N/A</v>
      </c>
      <c r="BY13" s="66" t="e">
        <f t="shared" si="43"/>
        <v>#N/A</v>
      </c>
      <c r="BZ13" s="66" t="e">
        <f t="shared" si="44"/>
        <v>#N/A</v>
      </c>
      <c r="CA13" s="66" t="e">
        <f t="shared" si="45"/>
        <v>#N/A</v>
      </c>
      <c r="CB13" s="66" t="e">
        <f t="shared" si="104"/>
        <v>#N/A</v>
      </c>
      <c r="CC13" s="66" t="e">
        <f t="shared" si="104"/>
        <v>#N/A</v>
      </c>
      <c r="CD13" s="66" t="e">
        <f t="shared" si="46"/>
        <v>#N/A</v>
      </c>
      <c r="CE13" s="66" t="e">
        <f t="shared" si="47"/>
        <v>#N/A</v>
      </c>
      <c r="CF13" s="66" t="e">
        <f t="shared" si="48"/>
        <v>#N/A</v>
      </c>
      <c r="CG13" s="66" t="e">
        <f t="shared" si="49"/>
        <v>#N/A</v>
      </c>
      <c r="CH13" s="66" t="e">
        <f t="shared" si="105"/>
        <v>#N/A</v>
      </c>
      <c r="CI13" s="66" t="e">
        <f t="shared" si="105"/>
        <v>#N/A</v>
      </c>
      <c r="CJ13" s="77" t="e">
        <f t="shared" si="50"/>
        <v>#N/A</v>
      </c>
      <c r="CK13" s="77" t="e">
        <f t="shared" si="51"/>
        <v>#N/A</v>
      </c>
      <c r="CL13" s="77" t="e">
        <f t="shared" si="52"/>
        <v>#N/A</v>
      </c>
      <c r="CM13" s="77" t="e">
        <f t="shared" si="53"/>
        <v>#N/A</v>
      </c>
      <c r="CN13" s="77" t="e">
        <f t="shared" si="106"/>
        <v>#N/A</v>
      </c>
      <c r="CO13" s="77" t="e">
        <f t="shared" si="106"/>
        <v>#N/A</v>
      </c>
      <c r="CP13" s="77" t="e">
        <f t="shared" si="54"/>
        <v>#N/A</v>
      </c>
      <c r="CQ13" s="77" t="e">
        <f t="shared" si="55"/>
        <v>#N/A</v>
      </c>
      <c r="CR13" s="77" t="e">
        <f t="shared" si="56"/>
        <v>#N/A</v>
      </c>
      <c r="CS13" s="77" t="e">
        <f t="shared" si="57"/>
        <v>#N/A</v>
      </c>
      <c r="CT13" s="77" t="e">
        <f t="shared" si="107"/>
        <v>#N/A</v>
      </c>
      <c r="CU13" s="77" t="e">
        <f t="shared" si="107"/>
        <v>#N/A</v>
      </c>
      <c r="CV13" s="84" t="e">
        <f t="shared" si="58"/>
        <v>#N/A</v>
      </c>
      <c r="CW13" s="84" t="e">
        <f t="shared" si="59"/>
        <v>#N/A</v>
      </c>
      <c r="CX13" s="84" t="e">
        <f t="shared" si="60"/>
        <v>#N/A</v>
      </c>
      <c r="CY13" s="84" t="e">
        <f t="shared" si="61"/>
        <v>#N/A</v>
      </c>
      <c r="CZ13" s="84" t="e">
        <f t="shared" si="108"/>
        <v>#N/A</v>
      </c>
      <c r="DA13" s="84" t="e">
        <f t="shared" si="108"/>
        <v>#N/A</v>
      </c>
      <c r="DB13" s="84" t="e">
        <f t="shared" si="62"/>
        <v>#N/A</v>
      </c>
      <c r="DC13" s="84" t="e">
        <f t="shared" si="63"/>
        <v>#N/A</v>
      </c>
      <c r="DD13" s="84" t="e">
        <f t="shared" si="64"/>
        <v>#N/A</v>
      </c>
      <c r="DE13" s="84" t="e">
        <f t="shared" si="65"/>
        <v>#N/A</v>
      </c>
      <c r="DF13" s="84" t="e">
        <f t="shared" si="109"/>
        <v>#N/A</v>
      </c>
      <c r="DG13" s="84" t="e">
        <f t="shared" si="109"/>
        <v>#N/A</v>
      </c>
      <c r="DH13" s="38" t="e">
        <f t="shared" si="66"/>
        <v>#N/A</v>
      </c>
      <c r="DI13" s="38" t="e">
        <f t="shared" si="67"/>
        <v>#N/A</v>
      </c>
      <c r="DJ13" s="38" t="e">
        <f t="shared" si="68"/>
        <v>#N/A</v>
      </c>
      <c r="DK13" s="38" t="e">
        <f t="shared" si="69"/>
        <v>#N/A</v>
      </c>
      <c r="DL13" s="38" t="e">
        <f t="shared" si="110"/>
        <v>#N/A</v>
      </c>
      <c r="DM13" s="38" t="e">
        <f t="shared" si="110"/>
        <v>#N/A</v>
      </c>
      <c r="DN13" s="38" t="e">
        <f t="shared" si="70"/>
        <v>#N/A</v>
      </c>
      <c r="DO13" s="38" t="e">
        <f t="shared" si="71"/>
        <v>#N/A</v>
      </c>
      <c r="DP13" s="38" t="e">
        <f t="shared" si="72"/>
        <v>#N/A</v>
      </c>
      <c r="DQ13" s="38" t="e">
        <f t="shared" si="73"/>
        <v>#N/A</v>
      </c>
      <c r="DR13" s="38" t="e">
        <f t="shared" si="111"/>
        <v>#N/A</v>
      </c>
      <c r="DS13" s="38" t="e">
        <f t="shared" si="111"/>
        <v>#N/A</v>
      </c>
      <c r="DT13" s="96" t="e">
        <f t="shared" si="74"/>
        <v>#N/A</v>
      </c>
      <c r="DU13" s="96" t="e">
        <f t="shared" si="75"/>
        <v>#N/A</v>
      </c>
      <c r="DV13" s="96" t="e">
        <f t="shared" si="76"/>
        <v>#N/A</v>
      </c>
      <c r="DW13" s="96" t="e">
        <f t="shared" si="77"/>
        <v>#N/A</v>
      </c>
      <c r="DX13" s="96" t="e">
        <f t="shared" si="112"/>
        <v>#N/A</v>
      </c>
      <c r="DY13" s="96" t="e">
        <f t="shared" si="112"/>
        <v>#N/A</v>
      </c>
      <c r="DZ13" s="96" t="e">
        <f t="shared" si="78"/>
        <v>#N/A</v>
      </c>
      <c r="EA13" s="96" t="e">
        <f t="shared" si="79"/>
        <v>#N/A</v>
      </c>
      <c r="EB13" s="96" t="e">
        <f t="shared" si="80"/>
        <v>#N/A</v>
      </c>
      <c r="EC13" s="96" t="e">
        <f t="shared" si="81"/>
        <v>#N/A</v>
      </c>
      <c r="ED13" s="96" t="e">
        <f t="shared" si="113"/>
        <v>#N/A</v>
      </c>
      <c r="EE13" s="96" t="e">
        <f t="shared" si="113"/>
        <v>#N/A</v>
      </c>
      <c r="EF13" s="101" t="e">
        <f t="shared" si="82"/>
        <v>#N/A</v>
      </c>
      <c r="EG13" s="101" t="e">
        <f t="shared" si="83"/>
        <v>#N/A</v>
      </c>
      <c r="EH13" s="101" t="e">
        <f t="shared" si="84"/>
        <v>#N/A</v>
      </c>
      <c r="EI13" s="101" t="e">
        <f t="shared" si="85"/>
        <v>#N/A</v>
      </c>
      <c r="EJ13" s="101" t="e">
        <f t="shared" si="114"/>
        <v>#N/A</v>
      </c>
      <c r="EK13" s="101" t="e">
        <f t="shared" si="114"/>
        <v>#N/A</v>
      </c>
      <c r="EL13" s="101" t="e">
        <f t="shared" si="86"/>
        <v>#N/A</v>
      </c>
      <c r="EM13" s="101" t="e">
        <f t="shared" si="87"/>
        <v>#N/A</v>
      </c>
      <c r="EN13" s="101" t="e">
        <f t="shared" si="88"/>
        <v>#N/A</v>
      </c>
      <c r="EO13" s="101" t="e">
        <f t="shared" si="89"/>
        <v>#N/A</v>
      </c>
      <c r="EP13" s="101" t="e">
        <f t="shared" si="115"/>
        <v>#N/A</v>
      </c>
      <c r="EQ13" s="101" t="e">
        <f t="shared" si="115"/>
        <v>#N/A</v>
      </c>
    </row>
    <row r="14" spans="1:147" s="22" customFormat="1">
      <c r="A14" s="319">
        <v>5</v>
      </c>
      <c r="B14" s="186"/>
      <c r="C14" s="184"/>
      <c r="D14" s="184"/>
      <c r="E14" s="207" t="e">
        <f>IF(D14="Cyprus",VLOOKUP(C14,CODES!$C$5:$D$82,2,FALSE),(VLOOKUP(D14,CODES!$C$5:$D$82,2,FALSE)))</f>
        <v>#N/A</v>
      </c>
      <c r="F14" s="186"/>
      <c r="G14" s="190">
        <f t="shared" si="90"/>
        <v>0</v>
      </c>
      <c r="H14" s="190">
        <f t="shared" si="0"/>
        <v>0</v>
      </c>
      <c r="I14" s="191">
        <f t="shared" si="91"/>
        <v>0</v>
      </c>
      <c r="J14" s="191">
        <f t="shared" si="1"/>
        <v>0</v>
      </c>
      <c r="K14" s="192">
        <f t="shared" si="92"/>
        <v>0</v>
      </c>
      <c r="L14" s="192">
        <f t="shared" si="2"/>
        <v>0</v>
      </c>
      <c r="M14" s="192">
        <f t="shared" si="93"/>
        <v>0</v>
      </c>
      <c r="N14" s="193" t="e">
        <f t="shared" si="3"/>
        <v>#DIV/0!</v>
      </c>
      <c r="O14" s="193" t="e">
        <f t="shared" si="4"/>
        <v>#DIV/0!</v>
      </c>
      <c r="P14" s="186"/>
      <c r="Q14" s="186"/>
      <c r="R14" s="186"/>
      <c r="S14" s="188"/>
      <c r="T14" s="200" t="e">
        <f>VLOOKUP(S14,CODES!$C$87:$D$92,2,FALSE)</f>
        <v>#N/A</v>
      </c>
      <c r="U14" s="194">
        <f t="shared" si="94"/>
        <v>0</v>
      </c>
      <c r="V14" s="201">
        <f t="shared" si="5"/>
        <v>0</v>
      </c>
      <c r="W14" s="202">
        <f t="shared" si="6"/>
        <v>0</v>
      </c>
      <c r="X14" s="203">
        <f t="shared" si="95"/>
        <v>0</v>
      </c>
      <c r="Y14" s="30">
        <f t="shared" si="7"/>
        <v>0</v>
      </c>
      <c r="Z14" s="30">
        <f t="shared" si="8"/>
        <v>0</v>
      </c>
      <c r="AA14" s="30">
        <f t="shared" si="9"/>
        <v>0</v>
      </c>
      <c r="AB14" s="178" t="e">
        <f t="shared" si="10"/>
        <v>#N/A</v>
      </c>
      <c r="AC14" s="60" t="e">
        <f t="shared" si="11"/>
        <v>#N/A</v>
      </c>
      <c r="AD14" s="60" t="e">
        <f t="shared" si="12"/>
        <v>#N/A</v>
      </c>
      <c r="AE14" s="60" t="e">
        <f t="shared" si="13"/>
        <v>#N/A</v>
      </c>
      <c r="AF14" s="60" t="e">
        <f t="shared" si="96"/>
        <v>#N/A</v>
      </c>
      <c r="AG14" s="60" t="e">
        <f t="shared" si="96"/>
        <v>#N/A</v>
      </c>
      <c r="AH14" s="60" t="e">
        <f t="shared" si="14"/>
        <v>#N/A</v>
      </c>
      <c r="AI14" s="60" t="e">
        <f t="shared" si="15"/>
        <v>#N/A</v>
      </c>
      <c r="AJ14" s="60" t="e">
        <f t="shared" si="16"/>
        <v>#N/A</v>
      </c>
      <c r="AK14" s="60" t="e">
        <f t="shared" si="17"/>
        <v>#N/A</v>
      </c>
      <c r="AL14" s="60" t="e">
        <f t="shared" si="97"/>
        <v>#N/A</v>
      </c>
      <c r="AM14" s="60" t="e">
        <f t="shared" si="97"/>
        <v>#N/A</v>
      </c>
      <c r="AN14" s="63" t="e">
        <f t="shared" si="18"/>
        <v>#N/A</v>
      </c>
      <c r="AO14" s="63" t="e">
        <f t="shared" si="19"/>
        <v>#N/A</v>
      </c>
      <c r="AP14" s="63" t="e">
        <f t="shared" si="20"/>
        <v>#N/A</v>
      </c>
      <c r="AQ14" s="63" t="e">
        <f t="shared" si="21"/>
        <v>#N/A</v>
      </c>
      <c r="AR14" s="63" t="e">
        <f t="shared" si="98"/>
        <v>#N/A</v>
      </c>
      <c r="AS14" s="63" t="e">
        <f t="shared" si="98"/>
        <v>#N/A</v>
      </c>
      <c r="AT14" s="63" t="e">
        <f t="shared" si="22"/>
        <v>#N/A</v>
      </c>
      <c r="AU14" s="63" t="e">
        <f t="shared" si="23"/>
        <v>#N/A</v>
      </c>
      <c r="AV14" s="63" t="e">
        <f t="shared" si="24"/>
        <v>#N/A</v>
      </c>
      <c r="AW14" s="63" t="e">
        <f t="shared" si="25"/>
        <v>#N/A</v>
      </c>
      <c r="AX14" s="63" t="e">
        <f t="shared" si="99"/>
        <v>#N/A</v>
      </c>
      <c r="AY14" s="63" t="e">
        <f t="shared" si="99"/>
        <v>#N/A</v>
      </c>
      <c r="AZ14" s="70" t="e">
        <f t="shared" si="26"/>
        <v>#N/A</v>
      </c>
      <c r="BA14" s="70" t="e">
        <f t="shared" si="27"/>
        <v>#N/A</v>
      </c>
      <c r="BB14" s="70" t="e">
        <f t="shared" si="28"/>
        <v>#N/A</v>
      </c>
      <c r="BC14" s="70" t="e">
        <f t="shared" si="29"/>
        <v>#N/A</v>
      </c>
      <c r="BD14" s="70" t="e">
        <f t="shared" si="100"/>
        <v>#N/A</v>
      </c>
      <c r="BE14" s="70" t="e">
        <f t="shared" si="100"/>
        <v>#N/A</v>
      </c>
      <c r="BF14" s="70" t="e">
        <f t="shared" si="30"/>
        <v>#N/A</v>
      </c>
      <c r="BG14" s="70" t="e">
        <f t="shared" si="31"/>
        <v>#N/A</v>
      </c>
      <c r="BH14" s="70" t="e">
        <f t="shared" si="32"/>
        <v>#N/A</v>
      </c>
      <c r="BI14" s="70" t="e">
        <f t="shared" si="33"/>
        <v>#N/A</v>
      </c>
      <c r="BJ14" s="70" t="e">
        <f t="shared" si="101"/>
        <v>#N/A</v>
      </c>
      <c r="BK14" s="70" t="e">
        <f t="shared" si="101"/>
        <v>#N/A</v>
      </c>
      <c r="BL14" s="73" t="e">
        <f t="shared" si="34"/>
        <v>#N/A</v>
      </c>
      <c r="BM14" s="73" t="e">
        <f t="shared" si="35"/>
        <v>#N/A</v>
      </c>
      <c r="BN14" s="73" t="e">
        <f t="shared" si="36"/>
        <v>#N/A</v>
      </c>
      <c r="BO14" s="73" t="e">
        <f t="shared" si="37"/>
        <v>#N/A</v>
      </c>
      <c r="BP14" s="73" t="e">
        <f t="shared" si="102"/>
        <v>#N/A</v>
      </c>
      <c r="BQ14" s="73" t="e">
        <f t="shared" si="102"/>
        <v>#N/A</v>
      </c>
      <c r="BR14" s="73" t="e">
        <f t="shared" si="38"/>
        <v>#N/A</v>
      </c>
      <c r="BS14" s="73" t="e">
        <f t="shared" si="39"/>
        <v>#N/A</v>
      </c>
      <c r="BT14" s="73" t="e">
        <f t="shared" si="40"/>
        <v>#N/A</v>
      </c>
      <c r="BU14" s="73" t="e">
        <f t="shared" si="41"/>
        <v>#N/A</v>
      </c>
      <c r="BV14" s="73" t="e">
        <f t="shared" si="103"/>
        <v>#N/A</v>
      </c>
      <c r="BW14" s="73" t="e">
        <f t="shared" si="103"/>
        <v>#N/A</v>
      </c>
      <c r="BX14" s="66" t="e">
        <f t="shared" si="42"/>
        <v>#N/A</v>
      </c>
      <c r="BY14" s="66" t="e">
        <f t="shared" si="43"/>
        <v>#N/A</v>
      </c>
      <c r="BZ14" s="66" t="e">
        <f t="shared" si="44"/>
        <v>#N/A</v>
      </c>
      <c r="CA14" s="66" t="e">
        <f t="shared" si="45"/>
        <v>#N/A</v>
      </c>
      <c r="CB14" s="66" t="e">
        <f t="shared" si="104"/>
        <v>#N/A</v>
      </c>
      <c r="CC14" s="66" t="e">
        <f t="shared" si="104"/>
        <v>#N/A</v>
      </c>
      <c r="CD14" s="66" t="e">
        <f t="shared" si="46"/>
        <v>#N/A</v>
      </c>
      <c r="CE14" s="66" t="e">
        <f t="shared" si="47"/>
        <v>#N/A</v>
      </c>
      <c r="CF14" s="66" t="e">
        <f t="shared" si="48"/>
        <v>#N/A</v>
      </c>
      <c r="CG14" s="66" t="e">
        <f t="shared" si="49"/>
        <v>#N/A</v>
      </c>
      <c r="CH14" s="66" t="e">
        <f t="shared" si="105"/>
        <v>#N/A</v>
      </c>
      <c r="CI14" s="66" t="e">
        <f t="shared" si="105"/>
        <v>#N/A</v>
      </c>
      <c r="CJ14" s="77" t="e">
        <f t="shared" si="50"/>
        <v>#N/A</v>
      </c>
      <c r="CK14" s="77" t="e">
        <f t="shared" si="51"/>
        <v>#N/A</v>
      </c>
      <c r="CL14" s="77" t="e">
        <f t="shared" si="52"/>
        <v>#N/A</v>
      </c>
      <c r="CM14" s="77" t="e">
        <f t="shared" si="53"/>
        <v>#N/A</v>
      </c>
      <c r="CN14" s="77" t="e">
        <f t="shared" si="106"/>
        <v>#N/A</v>
      </c>
      <c r="CO14" s="77" t="e">
        <f t="shared" si="106"/>
        <v>#N/A</v>
      </c>
      <c r="CP14" s="77" t="e">
        <f t="shared" si="54"/>
        <v>#N/A</v>
      </c>
      <c r="CQ14" s="77" t="e">
        <f t="shared" si="55"/>
        <v>#N/A</v>
      </c>
      <c r="CR14" s="77" t="e">
        <f t="shared" si="56"/>
        <v>#N/A</v>
      </c>
      <c r="CS14" s="77" t="e">
        <f t="shared" si="57"/>
        <v>#N/A</v>
      </c>
      <c r="CT14" s="77" t="e">
        <f t="shared" si="107"/>
        <v>#N/A</v>
      </c>
      <c r="CU14" s="77" t="e">
        <f t="shared" si="107"/>
        <v>#N/A</v>
      </c>
      <c r="CV14" s="84" t="e">
        <f t="shared" si="58"/>
        <v>#N/A</v>
      </c>
      <c r="CW14" s="84" t="e">
        <f t="shared" si="59"/>
        <v>#N/A</v>
      </c>
      <c r="CX14" s="84" t="e">
        <f t="shared" si="60"/>
        <v>#N/A</v>
      </c>
      <c r="CY14" s="84" t="e">
        <f t="shared" si="61"/>
        <v>#N/A</v>
      </c>
      <c r="CZ14" s="84" t="e">
        <f t="shared" si="108"/>
        <v>#N/A</v>
      </c>
      <c r="DA14" s="84" t="e">
        <f t="shared" si="108"/>
        <v>#N/A</v>
      </c>
      <c r="DB14" s="84" t="e">
        <f t="shared" si="62"/>
        <v>#N/A</v>
      </c>
      <c r="DC14" s="84" t="e">
        <f t="shared" si="63"/>
        <v>#N/A</v>
      </c>
      <c r="DD14" s="84" t="e">
        <f t="shared" si="64"/>
        <v>#N/A</v>
      </c>
      <c r="DE14" s="84" t="e">
        <f t="shared" si="65"/>
        <v>#N/A</v>
      </c>
      <c r="DF14" s="84" t="e">
        <f t="shared" si="109"/>
        <v>#N/A</v>
      </c>
      <c r="DG14" s="84" t="e">
        <f t="shared" si="109"/>
        <v>#N/A</v>
      </c>
      <c r="DH14" s="38" t="e">
        <f t="shared" si="66"/>
        <v>#N/A</v>
      </c>
      <c r="DI14" s="38" t="e">
        <f t="shared" si="67"/>
        <v>#N/A</v>
      </c>
      <c r="DJ14" s="38" t="e">
        <f t="shared" si="68"/>
        <v>#N/A</v>
      </c>
      <c r="DK14" s="38" t="e">
        <f t="shared" si="69"/>
        <v>#N/A</v>
      </c>
      <c r="DL14" s="38" t="e">
        <f t="shared" si="110"/>
        <v>#N/A</v>
      </c>
      <c r="DM14" s="38" t="e">
        <f t="shared" si="110"/>
        <v>#N/A</v>
      </c>
      <c r="DN14" s="38" t="e">
        <f t="shared" si="70"/>
        <v>#N/A</v>
      </c>
      <c r="DO14" s="38" t="e">
        <f t="shared" si="71"/>
        <v>#N/A</v>
      </c>
      <c r="DP14" s="38" t="e">
        <f t="shared" si="72"/>
        <v>#N/A</v>
      </c>
      <c r="DQ14" s="38" t="e">
        <f t="shared" si="73"/>
        <v>#N/A</v>
      </c>
      <c r="DR14" s="38" t="e">
        <f t="shared" si="111"/>
        <v>#N/A</v>
      </c>
      <c r="DS14" s="38" t="e">
        <f t="shared" si="111"/>
        <v>#N/A</v>
      </c>
      <c r="DT14" s="96" t="e">
        <f t="shared" si="74"/>
        <v>#N/A</v>
      </c>
      <c r="DU14" s="96" t="e">
        <f t="shared" si="75"/>
        <v>#N/A</v>
      </c>
      <c r="DV14" s="96" t="e">
        <f t="shared" si="76"/>
        <v>#N/A</v>
      </c>
      <c r="DW14" s="96" t="e">
        <f t="shared" si="77"/>
        <v>#N/A</v>
      </c>
      <c r="DX14" s="96" t="e">
        <f t="shared" si="112"/>
        <v>#N/A</v>
      </c>
      <c r="DY14" s="96" t="e">
        <f t="shared" si="112"/>
        <v>#N/A</v>
      </c>
      <c r="DZ14" s="96" t="e">
        <f t="shared" si="78"/>
        <v>#N/A</v>
      </c>
      <c r="EA14" s="96" t="e">
        <f t="shared" si="79"/>
        <v>#N/A</v>
      </c>
      <c r="EB14" s="96" t="e">
        <f t="shared" si="80"/>
        <v>#N/A</v>
      </c>
      <c r="EC14" s="96" t="e">
        <f t="shared" si="81"/>
        <v>#N/A</v>
      </c>
      <c r="ED14" s="96" t="e">
        <f t="shared" si="113"/>
        <v>#N/A</v>
      </c>
      <c r="EE14" s="96" t="e">
        <f t="shared" si="113"/>
        <v>#N/A</v>
      </c>
      <c r="EF14" s="101" t="e">
        <f t="shared" si="82"/>
        <v>#N/A</v>
      </c>
      <c r="EG14" s="101" t="e">
        <f t="shared" si="83"/>
        <v>#N/A</v>
      </c>
      <c r="EH14" s="101" t="e">
        <f t="shared" si="84"/>
        <v>#N/A</v>
      </c>
      <c r="EI14" s="101" t="e">
        <f t="shared" si="85"/>
        <v>#N/A</v>
      </c>
      <c r="EJ14" s="101" t="e">
        <f t="shared" si="114"/>
        <v>#N/A</v>
      </c>
      <c r="EK14" s="101" t="e">
        <f t="shared" si="114"/>
        <v>#N/A</v>
      </c>
      <c r="EL14" s="101" t="e">
        <f t="shared" si="86"/>
        <v>#N/A</v>
      </c>
      <c r="EM14" s="101" t="e">
        <f t="shared" si="87"/>
        <v>#N/A</v>
      </c>
      <c r="EN14" s="101" t="e">
        <f t="shared" si="88"/>
        <v>#N/A</v>
      </c>
      <c r="EO14" s="101" t="e">
        <f t="shared" si="89"/>
        <v>#N/A</v>
      </c>
      <c r="EP14" s="101" t="e">
        <f t="shared" si="115"/>
        <v>#N/A</v>
      </c>
      <c r="EQ14" s="101" t="e">
        <f t="shared" si="115"/>
        <v>#N/A</v>
      </c>
    </row>
    <row r="15" spans="1:147">
      <c r="A15" s="319">
        <v>6</v>
      </c>
      <c r="B15" s="186"/>
      <c r="C15" s="184"/>
      <c r="D15" s="184"/>
      <c r="E15" s="207" t="e">
        <f>IF(D15="Cyprus",VLOOKUP(C15,CODES!$C$5:$D$82,2,FALSE),(VLOOKUP(D15,CODES!$C$5:$D$82,2,FALSE)))</f>
        <v>#N/A</v>
      </c>
      <c r="F15" s="186"/>
      <c r="G15" s="190">
        <f t="shared" si="90"/>
        <v>0</v>
      </c>
      <c r="H15" s="190">
        <f t="shared" si="0"/>
        <v>0</v>
      </c>
      <c r="I15" s="191">
        <f t="shared" si="91"/>
        <v>0</v>
      </c>
      <c r="J15" s="191">
        <f t="shared" si="1"/>
        <v>0</v>
      </c>
      <c r="K15" s="192">
        <f t="shared" si="92"/>
        <v>0</v>
      </c>
      <c r="L15" s="192">
        <f t="shared" si="2"/>
        <v>0</v>
      </c>
      <c r="M15" s="192">
        <f t="shared" si="93"/>
        <v>0</v>
      </c>
      <c r="N15" s="193" t="e">
        <f t="shared" si="3"/>
        <v>#DIV/0!</v>
      </c>
      <c r="O15" s="193" t="e">
        <f t="shared" si="4"/>
        <v>#DIV/0!</v>
      </c>
      <c r="P15" s="186"/>
      <c r="Q15" s="186"/>
      <c r="R15" s="186"/>
      <c r="S15" s="188"/>
      <c r="T15" s="200" t="e">
        <f>VLOOKUP(S15,CODES!$C$87:$D$92,2,FALSE)</f>
        <v>#N/A</v>
      </c>
      <c r="U15" s="194">
        <f t="shared" si="94"/>
        <v>0</v>
      </c>
      <c r="V15" s="201">
        <f t="shared" si="5"/>
        <v>0</v>
      </c>
      <c r="W15" s="202">
        <f t="shared" si="6"/>
        <v>0</v>
      </c>
      <c r="X15" s="203">
        <f t="shared" si="95"/>
        <v>0</v>
      </c>
      <c r="Y15" s="30">
        <f t="shared" si="7"/>
        <v>0</v>
      </c>
      <c r="Z15" s="30">
        <f t="shared" si="8"/>
        <v>0</v>
      </c>
      <c r="AA15" s="30">
        <f t="shared" si="9"/>
        <v>0</v>
      </c>
      <c r="AB15" s="178" t="e">
        <f t="shared" si="10"/>
        <v>#N/A</v>
      </c>
      <c r="AC15" s="60" t="e">
        <f t="shared" si="11"/>
        <v>#N/A</v>
      </c>
      <c r="AD15" s="60" t="e">
        <f t="shared" si="12"/>
        <v>#N/A</v>
      </c>
      <c r="AE15" s="60" t="e">
        <f t="shared" si="13"/>
        <v>#N/A</v>
      </c>
      <c r="AF15" s="60" t="e">
        <f t="shared" si="96"/>
        <v>#N/A</v>
      </c>
      <c r="AG15" s="60" t="e">
        <f t="shared" si="96"/>
        <v>#N/A</v>
      </c>
      <c r="AH15" s="60" t="e">
        <f t="shared" si="14"/>
        <v>#N/A</v>
      </c>
      <c r="AI15" s="60" t="e">
        <f t="shared" si="15"/>
        <v>#N/A</v>
      </c>
      <c r="AJ15" s="60" t="e">
        <f t="shared" si="16"/>
        <v>#N/A</v>
      </c>
      <c r="AK15" s="60" t="e">
        <f t="shared" si="17"/>
        <v>#N/A</v>
      </c>
      <c r="AL15" s="60" t="e">
        <f t="shared" si="97"/>
        <v>#N/A</v>
      </c>
      <c r="AM15" s="60" t="e">
        <f t="shared" si="97"/>
        <v>#N/A</v>
      </c>
      <c r="AN15" s="63" t="e">
        <f t="shared" si="18"/>
        <v>#N/A</v>
      </c>
      <c r="AO15" s="63" t="e">
        <f t="shared" si="19"/>
        <v>#N/A</v>
      </c>
      <c r="AP15" s="63" t="e">
        <f t="shared" si="20"/>
        <v>#N/A</v>
      </c>
      <c r="AQ15" s="63" t="e">
        <f t="shared" si="21"/>
        <v>#N/A</v>
      </c>
      <c r="AR15" s="63" t="e">
        <f t="shared" si="98"/>
        <v>#N/A</v>
      </c>
      <c r="AS15" s="63" t="e">
        <f t="shared" si="98"/>
        <v>#N/A</v>
      </c>
      <c r="AT15" s="63" t="e">
        <f t="shared" si="22"/>
        <v>#N/A</v>
      </c>
      <c r="AU15" s="63" t="e">
        <f t="shared" si="23"/>
        <v>#N/A</v>
      </c>
      <c r="AV15" s="63" t="e">
        <f t="shared" si="24"/>
        <v>#N/A</v>
      </c>
      <c r="AW15" s="63" t="e">
        <f t="shared" si="25"/>
        <v>#N/A</v>
      </c>
      <c r="AX15" s="63" t="e">
        <f t="shared" si="99"/>
        <v>#N/A</v>
      </c>
      <c r="AY15" s="63" t="e">
        <f t="shared" si="99"/>
        <v>#N/A</v>
      </c>
      <c r="AZ15" s="70" t="e">
        <f t="shared" si="26"/>
        <v>#N/A</v>
      </c>
      <c r="BA15" s="70" t="e">
        <f t="shared" si="27"/>
        <v>#N/A</v>
      </c>
      <c r="BB15" s="70" t="e">
        <f t="shared" si="28"/>
        <v>#N/A</v>
      </c>
      <c r="BC15" s="70" t="e">
        <f t="shared" si="29"/>
        <v>#N/A</v>
      </c>
      <c r="BD15" s="70" t="e">
        <f t="shared" si="100"/>
        <v>#N/A</v>
      </c>
      <c r="BE15" s="70" t="e">
        <f t="shared" si="100"/>
        <v>#N/A</v>
      </c>
      <c r="BF15" s="70" t="e">
        <f t="shared" si="30"/>
        <v>#N/A</v>
      </c>
      <c r="BG15" s="70" t="e">
        <f t="shared" si="31"/>
        <v>#N/A</v>
      </c>
      <c r="BH15" s="70" t="e">
        <f t="shared" si="32"/>
        <v>#N/A</v>
      </c>
      <c r="BI15" s="70" t="e">
        <f t="shared" si="33"/>
        <v>#N/A</v>
      </c>
      <c r="BJ15" s="70" t="e">
        <f t="shared" si="101"/>
        <v>#N/A</v>
      </c>
      <c r="BK15" s="70" t="e">
        <f t="shared" si="101"/>
        <v>#N/A</v>
      </c>
      <c r="BL15" s="73" t="e">
        <f t="shared" si="34"/>
        <v>#N/A</v>
      </c>
      <c r="BM15" s="73" t="e">
        <f t="shared" si="35"/>
        <v>#N/A</v>
      </c>
      <c r="BN15" s="73" t="e">
        <f t="shared" si="36"/>
        <v>#N/A</v>
      </c>
      <c r="BO15" s="73" t="e">
        <f t="shared" si="37"/>
        <v>#N/A</v>
      </c>
      <c r="BP15" s="73" t="e">
        <f t="shared" si="102"/>
        <v>#N/A</v>
      </c>
      <c r="BQ15" s="73" t="e">
        <f t="shared" si="102"/>
        <v>#N/A</v>
      </c>
      <c r="BR15" s="73" t="e">
        <f t="shared" si="38"/>
        <v>#N/A</v>
      </c>
      <c r="BS15" s="73" t="e">
        <f t="shared" si="39"/>
        <v>#N/A</v>
      </c>
      <c r="BT15" s="73" t="e">
        <f t="shared" si="40"/>
        <v>#N/A</v>
      </c>
      <c r="BU15" s="73" t="e">
        <f t="shared" si="41"/>
        <v>#N/A</v>
      </c>
      <c r="BV15" s="73" t="e">
        <f t="shared" si="103"/>
        <v>#N/A</v>
      </c>
      <c r="BW15" s="73" t="e">
        <f t="shared" si="103"/>
        <v>#N/A</v>
      </c>
      <c r="BX15" s="66" t="e">
        <f t="shared" si="42"/>
        <v>#N/A</v>
      </c>
      <c r="BY15" s="66" t="e">
        <f t="shared" si="43"/>
        <v>#N/A</v>
      </c>
      <c r="BZ15" s="66" t="e">
        <f t="shared" si="44"/>
        <v>#N/A</v>
      </c>
      <c r="CA15" s="66" t="e">
        <f t="shared" si="45"/>
        <v>#N/A</v>
      </c>
      <c r="CB15" s="66" t="e">
        <f t="shared" si="104"/>
        <v>#N/A</v>
      </c>
      <c r="CC15" s="66" t="e">
        <f t="shared" si="104"/>
        <v>#N/A</v>
      </c>
      <c r="CD15" s="66" t="e">
        <f t="shared" si="46"/>
        <v>#N/A</v>
      </c>
      <c r="CE15" s="66" t="e">
        <f t="shared" si="47"/>
        <v>#N/A</v>
      </c>
      <c r="CF15" s="66" t="e">
        <f t="shared" si="48"/>
        <v>#N/A</v>
      </c>
      <c r="CG15" s="66" t="e">
        <f t="shared" si="49"/>
        <v>#N/A</v>
      </c>
      <c r="CH15" s="66" t="e">
        <f t="shared" si="105"/>
        <v>#N/A</v>
      </c>
      <c r="CI15" s="66" t="e">
        <f t="shared" si="105"/>
        <v>#N/A</v>
      </c>
      <c r="CJ15" s="77" t="e">
        <f t="shared" si="50"/>
        <v>#N/A</v>
      </c>
      <c r="CK15" s="77" t="e">
        <f t="shared" si="51"/>
        <v>#N/A</v>
      </c>
      <c r="CL15" s="77" t="e">
        <f t="shared" si="52"/>
        <v>#N/A</v>
      </c>
      <c r="CM15" s="77" t="e">
        <f t="shared" si="53"/>
        <v>#N/A</v>
      </c>
      <c r="CN15" s="77" t="e">
        <f t="shared" si="106"/>
        <v>#N/A</v>
      </c>
      <c r="CO15" s="77" t="e">
        <f t="shared" si="106"/>
        <v>#N/A</v>
      </c>
      <c r="CP15" s="77" t="e">
        <f t="shared" si="54"/>
        <v>#N/A</v>
      </c>
      <c r="CQ15" s="77" t="e">
        <f t="shared" si="55"/>
        <v>#N/A</v>
      </c>
      <c r="CR15" s="77" t="e">
        <f t="shared" si="56"/>
        <v>#N/A</v>
      </c>
      <c r="CS15" s="77" t="e">
        <f t="shared" si="57"/>
        <v>#N/A</v>
      </c>
      <c r="CT15" s="77" t="e">
        <f t="shared" si="107"/>
        <v>#N/A</v>
      </c>
      <c r="CU15" s="77" t="e">
        <f t="shared" si="107"/>
        <v>#N/A</v>
      </c>
      <c r="CV15" s="84" t="e">
        <f t="shared" si="58"/>
        <v>#N/A</v>
      </c>
      <c r="CW15" s="84" t="e">
        <f t="shared" si="59"/>
        <v>#N/A</v>
      </c>
      <c r="CX15" s="84" t="e">
        <f t="shared" si="60"/>
        <v>#N/A</v>
      </c>
      <c r="CY15" s="84" t="e">
        <f t="shared" si="61"/>
        <v>#N/A</v>
      </c>
      <c r="CZ15" s="84" t="e">
        <f t="shared" si="108"/>
        <v>#N/A</v>
      </c>
      <c r="DA15" s="84" t="e">
        <f t="shared" si="108"/>
        <v>#N/A</v>
      </c>
      <c r="DB15" s="84" t="e">
        <f t="shared" si="62"/>
        <v>#N/A</v>
      </c>
      <c r="DC15" s="84" t="e">
        <f t="shared" si="63"/>
        <v>#N/A</v>
      </c>
      <c r="DD15" s="84" t="e">
        <f t="shared" si="64"/>
        <v>#N/A</v>
      </c>
      <c r="DE15" s="84" t="e">
        <f t="shared" si="65"/>
        <v>#N/A</v>
      </c>
      <c r="DF15" s="84" t="e">
        <f t="shared" si="109"/>
        <v>#N/A</v>
      </c>
      <c r="DG15" s="84" t="e">
        <f t="shared" si="109"/>
        <v>#N/A</v>
      </c>
      <c r="DH15" s="38" t="e">
        <f t="shared" si="66"/>
        <v>#N/A</v>
      </c>
      <c r="DI15" s="38" t="e">
        <f t="shared" si="67"/>
        <v>#N/A</v>
      </c>
      <c r="DJ15" s="38" t="e">
        <f t="shared" si="68"/>
        <v>#N/A</v>
      </c>
      <c r="DK15" s="38" t="e">
        <f t="shared" si="69"/>
        <v>#N/A</v>
      </c>
      <c r="DL15" s="38" t="e">
        <f t="shared" si="110"/>
        <v>#N/A</v>
      </c>
      <c r="DM15" s="38" t="e">
        <f t="shared" si="110"/>
        <v>#N/A</v>
      </c>
      <c r="DN15" s="38" t="e">
        <f t="shared" si="70"/>
        <v>#N/A</v>
      </c>
      <c r="DO15" s="38" t="e">
        <f t="shared" si="71"/>
        <v>#N/A</v>
      </c>
      <c r="DP15" s="38" t="e">
        <f t="shared" si="72"/>
        <v>#N/A</v>
      </c>
      <c r="DQ15" s="38" t="e">
        <f t="shared" si="73"/>
        <v>#N/A</v>
      </c>
      <c r="DR15" s="38" t="e">
        <f t="shared" si="111"/>
        <v>#N/A</v>
      </c>
      <c r="DS15" s="38" t="e">
        <f t="shared" si="111"/>
        <v>#N/A</v>
      </c>
      <c r="DT15" s="96" t="e">
        <f t="shared" si="74"/>
        <v>#N/A</v>
      </c>
      <c r="DU15" s="96" t="e">
        <f t="shared" si="75"/>
        <v>#N/A</v>
      </c>
      <c r="DV15" s="96" t="e">
        <f t="shared" si="76"/>
        <v>#N/A</v>
      </c>
      <c r="DW15" s="96" t="e">
        <f t="shared" si="77"/>
        <v>#N/A</v>
      </c>
      <c r="DX15" s="96" t="e">
        <f t="shared" si="112"/>
        <v>#N/A</v>
      </c>
      <c r="DY15" s="96" t="e">
        <f t="shared" si="112"/>
        <v>#N/A</v>
      </c>
      <c r="DZ15" s="96" t="e">
        <f t="shared" si="78"/>
        <v>#N/A</v>
      </c>
      <c r="EA15" s="96" t="e">
        <f t="shared" si="79"/>
        <v>#N/A</v>
      </c>
      <c r="EB15" s="96" t="e">
        <f t="shared" si="80"/>
        <v>#N/A</v>
      </c>
      <c r="EC15" s="96" t="e">
        <f t="shared" si="81"/>
        <v>#N/A</v>
      </c>
      <c r="ED15" s="96" t="e">
        <f t="shared" si="113"/>
        <v>#N/A</v>
      </c>
      <c r="EE15" s="96" t="e">
        <f t="shared" si="113"/>
        <v>#N/A</v>
      </c>
      <c r="EF15" s="101" t="e">
        <f t="shared" si="82"/>
        <v>#N/A</v>
      </c>
      <c r="EG15" s="101" t="e">
        <f t="shared" si="83"/>
        <v>#N/A</v>
      </c>
      <c r="EH15" s="101" t="e">
        <f t="shared" si="84"/>
        <v>#N/A</v>
      </c>
      <c r="EI15" s="101" t="e">
        <f t="shared" si="85"/>
        <v>#N/A</v>
      </c>
      <c r="EJ15" s="101" t="e">
        <f t="shared" si="114"/>
        <v>#N/A</v>
      </c>
      <c r="EK15" s="101" t="e">
        <f t="shared" si="114"/>
        <v>#N/A</v>
      </c>
      <c r="EL15" s="101" t="e">
        <f t="shared" si="86"/>
        <v>#N/A</v>
      </c>
      <c r="EM15" s="101" t="e">
        <f t="shared" si="87"/>
        <v>#N/A</v>
      </c>
      <c r="EN15" s="101" t="e">
        <f t="shared" si="88"/>
        <v>#N/A</v>
      </c>
      <c r="EO15" s="101" t="e">
        <f t="shared" si="89"/>
        <v>#N/A</v>
      </c>
      <c r="EP15" s="101" t="e">
        <f t="shared" si="115"/>
        <v>#N/A</v>
      </c>
      <c r="EQ15" s="101" t="e">
        <f t="shared" si="115"/>
        <v>#N/A</v>
      </c>
    </row>
    <row r="16" spans="1:147" s="20" customFormat="1">
      <c r="A16" s="319">
        <v>7</v>
      </c>
      <c r="B16" s="186"/>
      <c r="C16" s="184"/>
      <c r="D16" s="184"/>
      <c r="E16" s="207" t="e">
        <f>IF(D16="Cyprus",VLOOKUP(C16,CODES!$C$5:$D$82,2,FALSE),(VLOOKUP(D16,CODES!$C$5:$D$82,2,FALSE)))</f>
        <v>#N/A</v>
      </c>
      <c r="F16" s="186"/>
      <c r="G16" s="190">
        <f t="shared" si="90"/>
        <v>0</v>
      </c>
      <c r="H16" s="190">
        <f t="shared" si="0"/>
        <v>0</v>
      </c>
      <c r="I16" s="191">
        <f t="shared" si="91"/>
        <v>0</v>
      </c>
      <c r="J16" s="191">
        <f t="shared" si="1"/>
        <v>0</v>
      </c>
      <c r="K16" s="192">
        <f t="shared" si="92"/>
        <v>0</v>
      </c>
      <c r="L16" s="192">
        <f t="shared" si="2"/>
        <v>0</v>
      </c>
      <c r="M16" s="192">
        <f t="shared" si="93"/>
        <v>0</v>
      </c>
      <c r="N16" s="193" t="e">
        <f t="shared" si="3"/>
        <v>#DIV/0!</v>
      </c>
      <c r="O16" s="193" t="e">
        <f t="shared" si="4"/>
        <v>#DIV/0!</v>
      </c>
      <c r="P16" s="186"/>
      <c r="Q16" s="186"/>
      <c r="R16" s="186"/>
      <c r="S16" s="188"/>
      <c r="T16" s="200" t="e">
        <f>VLOOKUP(S16,CODES!$C$87:$D$92,2,FALSE)</f>
        <v>#N/A</v>
      </c>
      <c r="U16" s="194">
        <f t="shared" si="94"/>
        <v>0</v>
      </c>
      <c r="V16" s="201">
        <f t="shared" si="5"/>
        <v>0</v>
      </c>
      <c r="W16" s="202">
        <f t="shared" si="6"/>
        <v>0</v>
      </c>
      <c r="X16" s="203">
        <f t="shared" si="95"/>
        <v>0</v>
      </c>
      <c r="Y16" s="30">
        <f t="shared" si="7"/>
        <v>0</v>
      </c>
      <c r="Z16" s="30">
        <f t="shared" si="8"/>
        <v>0</v>
      </c>
      <c r="AA16" s="30">
        <f t="shared" si="9"/>
        <v>0</v>
      </c>
      <c r="AB16" s="178" t="e">
        <f t="shared" si="10"/>
        <v>#N/A</v>
      </c>
      <c r="AC16" s="60" t="e">
        <f t="shared" si="11"/>
        <v>#N/A</v>
      </c>
      <c r="AD16" s="60" t="e">
        <f t="shared" si="12"/>
        <v>#N/A</v>
      </c>
      <c r="AE16" s="60" t="e">
        <f t="shared" si="13"/>
        <v>#N/A</v>
      </c>
      <c r="AF16" s="60" t="e">
        <f t="shared" si="96"/>
        <v>#N/A</v>
      </c>
      <c r="AG16" s="60" t="e">
        <f t="shared" si="96"/>
        <v>#N/A</v>
      </c>
      <c r="AH16" s="60" t="e">
        <f t="shared" si="14"/>
        <v>#N/A</v>
      </c>
      <c r="AI16" s="60" t="e">
        <f t="shared" si="15"/>
        <v>#N/A</v>
      </c>
      <c r="AJ16" s="60" t="e">
        <f t="shared" si="16"/>
        <v>#N/A</v>
      </c>
      <c r="AK16" s="60" t="e">
        <f t="shared" si="17"/>
        <v>#N/A</v>
      </c>
      <c r="AL16" s="60" t="e">
        <f t="shared" si="97"/>
        <v>#N/A</v>
      </c>
      <c r="AM16" s="60" t="e">
        <f t="shared" si="97"/>
        <v>#N/A</v>
      </c>
      <c r="AN16" s="63" t="e">
        <f t="shared" si="18"/>
        <v>#N/A</v>
      </c>
      <c r="AO16" s="63" t="e">
        <f t="shared" si="19"/>
        <v>#N/A</v>
      </c>
      <c r="AP16" s="63" t="e">
        <f t="shared" si="20"/>
        <v>#N/A</v>
      </c>
      <c r="AQ16" s="63" t="e">
        <f t="shared" si="21"/>
        <v>#N/A</v>
      </c>
      <c r="AR16" s="63" t="e">
        <f t="shared" si="98"/>
        <v>#N/A</v>
      </c>
      <c r="AS16" s="63" t="e">
        <f t="shared" si="98"/>
        <v>#N/A</v>
      </c>
      <c r="AT16" s="63" t="e">
        <f t="shared" si="22"/>
        <v>#N/A</v>
      </c>
      <c r="AU16" s="63" t="e">
        <f t="shared" si="23"/>
        <v>#N/A</v>
      </c>
      <c r="AV16" s="63" t="e">
        <f t="shared" si="24"/>
        <v>#N/A</v>
      </c>
      <c r="AW16" s="63" t="e">
        <f t="shared" si="25"/>
        <v>#N/A</v>
      </c>
      <c r="AX16" s="63" t="e">
        <f t="shared" si="99"/>
        <v>#N/A</v>
      </c>
      <c r="AY16" s="63" t="e">
        <f t="shared" si="99"/>
        <v>#N/A</v>
      </c>
      <c r="AZ16" s="70" t="e">
        <f t="shared" si="26"/>
        <v>#N/A</v>
      </c>
      <c r="BA16" s="70" t="e">
        <f t="shared" si="27"/>
        <v>#N/A</v>
      </c>
      <c r="BB16" s="70" t="e">
        <f t="shared" si="28"/>
        <v>#N/A</v>
      </c>
      <c r="BC16" s="70" t="e">
        <f t="shared" si="29"/>
        <v>#N/A</v>
      </c>
      <c r="BD16" s="70" t="e">
        <f t="shared" si="100"/>
        <v>#N/A</v>
      </c>
      <c r="BE16" s="70" t="e">
        <f t="shared" si="100"/>
        <v>#N/A</v>
      </c>
      <c r="BF16" s="70" t="e">
        <f t="shared" si="30"/>
        <v>#N/A</v>
      </c>
      <c r="BG16" s="70" t="e">
        <f t="shared" si="31"/>
        <v>#N/A</v>
      </c>
      <c r="BH16" s="70" t="e">
        <f t="shared" si="32"/>
        <v>#N/A</v>
      </c>
      <c r="BI16" s="70" t="e">
        <f t="shared" si="33"/>
        <v>#N/A</v>
      </c>
      <c r="BJ16" s="70" t="e">
        <f t="shared" si="101"/>
        <v>#N/A</v>
      </c>
      <c r="BK16" s="70" t="e">
        <f t="shared" si="101"/>
        <v>#N/A</v>
      </c>
      <c r="BL16" s="73" t="e">
        <f t="shared" si="34"/>
        <v>#N/A</v>
      </c>
      <c r="BM16" s="73" t="e">
        <f t="shared" si="35"/>
        <v>#N/A</v>
      </c>
      <c r="BN16" s="73" t="e">
        <f t="shared" si="36"/>
        <v>#N/A</v>
      </c>
      <c r="BO16" s="73" t="e">
        <f t="shared" si="37"/>
        <v>#N/A</v>
      </c>
      <c r="BP16" s="73" t="e">
        <f t="shared" si="102"/>
        <v>#N/A</v>
      </c>
      <c r="BQ16" s="73" t="e">
        <f t="shared" si="102"/>
        <v>#N/A</v>
      </c>
      <c r="BR16" s="73" t="e">
        <f t="shared" si="38"/>
        <v>#N/A</v>
      </c>
      <c r="BS16" s="73" t="e">
        <f t="shared" si="39"/>
        <v>#N/A</v>
      </c>
      <c r="BT16" s="73" t="e">
        <f t="shared" si="40"/>
        <v>#N/A</v>
      </c>
      <c r="BU16" s="73" t="e">
        <f t="shared" si="41"/>
        <v>#N/A</v>
      </c>
      <c r="BV16" s="73" t="e">
        <f t="shared" si="103"/>
        <v>#N/A</v>
      </c>
      <c r="BW16" s="73" t="e">
        <f t="shared" si="103"/>
        <v>#N/A</v>
      </c>
      <c r="BX16" s="66" t="e">
        <f t="shared" si="42"/>
        <v>#N/A</v>
      </c>
      <c r="BY16" s="66" t="e">
        <f t="shared" si="43"/>
        <v>#N/A</v>
      </c>
      <c r="BZ16" s="66" t="e">
        <f t="shared" si="44"/>
        <v>#N/A</v>
      </c>
      <c r="CA16" s="66" t="e">
        <f t="shared" si="45"/>
        <v>#N/A</v>
      </c>
      <c r="CB16" s="66" t="e">
        <f t="shared" si="104"/>
        <v>#N/A</v>
      </c>
      <c r="CC16" s="66" t="e">
        <f t="shared" si="104"/>
        <v>#N/A</v>
      </c>
      <c r="CD16" s="66" t="e">
        <f t="shared" si="46"/>
        <v>#N/A</v>
      </c>
      <c r="CE16" s="66" t="e">
        <f t="shared" si="47"/>
        <v>#N/A</v>
      </c>
      <c r="CF16" s="66" t="e">
        <f t="shared" si="48"/>
        <v>#N/A</v>
      </c>
      <c r="CG16" s="66" t="e">
        <f t="shared" si="49"/>
        <v>#N/A</v>
      </c>
      <c r="CH16" s="66" t="e">
        <f t="shared" si="105"/>
        <v>#N/A</v>
      </c>
      <c r="CI16" s="66" t="e">
        <f t="shared" si="105"/>
        <v>#N/A</v>
      </c>
      <c r="CJ16" s="77" t="e">
        <f t="shared" si="50"/>
        <v>#N/A</v>
      </c>
      <c r="CK16" s="77" t="e">
        <f t="shared" si="51"/>
        <v>#N/A</v>
      </c>
      <c r="CL16" s="77" t="e">
        <f t="shared" si="52"/>
        <v>#N/A</v>
      </c>
      <c r="CM16" s="77" t="e">
        <f t="shared" si="53"/>
        <v>#N/A</v>
      </c>
      <c r="CN16" s="77" t="e">
        <f t="shared" si="106"/>
        <v>#N/A</v>
      </c>
      <c r="CO16" s="77" t="e">
        <f t="shared" si="106"/>
        <v>#N/A</v>
      </c>
      <c r="CP16" s="77" t="e">
        <f t="shared" si="54"/>
        <v>#N/A</v>
      </c>
      <c r="CQ16" s="77" t="e">
        <f t="shared" si="55"/>
        <v>#N/A</v>
      </c>
      <c r="CR16" s="77" t="e">
        <f t="shared" si="56"/>
        <v>#N/A</v>
      </c>
      <c r="CS16" s="77" t="e">
        <f t="shared" si="57"/>
        <v>#N/A</v>
      </c>
      <c r="CT16" s="77" t="e">
        <f t="shared" si="107"/>
        <v>#N/A</v>
      </c>
      <c r="CU16" s="77" t="e">
        <f t="shared" si="107"/>
        <v>#N/A</v>
      </c>
      <c r="CV16" s="84" t="e">
        <f t="shared" si="58"/>
        <v>#N/A</v>
      </c>
      <c r="CW16" s="84" t="e">
        <f t="shared" si="59"/>
        <v>#N/A</v>
      </c>
      <c r="CX16" s="84" t="e">
        <f t="shared" si="60"/>
        <v>#N/A</v>
      </c>
      <c r="CY16" s="84" t="e">
        <f t="shared" si="61"/>
        <v>#N/A</v>
      </c>
      <c r="CZ16" s="84" t="e">
        <f t="shared" si="108"/>
        <v>#N/A</v>
      </c>
      <c r="DA16" s="84" t="e">
        <f t="shared" si="108"/>
        <v>#N/A</v>
      </c>
      <c r="DB16" s="84" t="e">
        <f t="shared" si="62"/>
        <v>#N/A</v>
      </c>
      <c r="DC16" s="84" t="e">
        <f t="shared" si="63"/>
        <v>#N/A</v>
      </c>
      <c r="DD16" s="84" t="e">
        <f t="shared" si="64"/>
        <v>#N/A</v>
      </c>
      <c r="DE16" s="84" t="e">
        <f t="shared" si="65"/>
        <v>#N/A</v>
      </c>
      <c r="DF16" s="84" t="e">
        <f t="shared" si="109"/>
        <v>#N/A</v>
      </c>
      <c r="DG16" s="84" t="e">
        <f t="shared" si="109"/>
        <v>#N/A</v>
      </c>
      <c r="DH16" s="38" t="e">
        <f t="shared" si="66"/>
        <v>#N/A</v>
      </c>
      <c r="DI16" s="38" t="e">
        <f t="shared" si="67"/>
        <v>#N/A</v>
      </c>
      <c r="DJ16" s="38" t="e">
        <f t="shared" si="68"/>
        <v>#N/A</v>
      </c>
      <c r="DK16" s="38" t="e">
        <f t="shared" si="69"/>
        <v>#N/A</v>
      </c>
      <c r="DL16" s="38" t="e">
        <f t="shared" si="110"/>
        <v>#N/A</v>
      </c>
      <c r="DM16" s="38" t="e">
        <f t="shared" si="110"/>
        <v>#N/A</v>
      </c>
      <c r="DN16" s="38" t="e">
        <f t="shared" si="70"/>
        <v>#N/A</v>
      </c>
      <c r="DO16" s="38" t="e">
        <f t="shared" si="71"/>
        <v>#N/A</v>
      </c>
      <c r="DP16" s="38" t="e">
        <f t="shared" si="72"/>
        <v>#N/A</v>
      </c>
      <c r="DQ16" s="38" t="e">
        <f t="shared" si="73"/>
        <v>#N/A</v>
      </c>
      <c r="DR16" s="38" t="e">
        <f t="shared" si="111"/>
        <v>#N/A</v>
      </c>
      <c r="DS16" s="38" t="e">
        <f t="shared" si="111"/>
        <v>#N/A</v>
      </c>
      <c r="DT16" s="96" t="e">
        <f t="shared" si="74"/>
        <v>#N/A</v>
      </c>
      <c r="DU16" s="96" t="e">
        <f t="shared" si="75"/>
        <v>#N/A</v>
      </c>
      <c r="DV16" s="96" t="e">
        <f t="shared" si="76"/>
        <v>#N/A</v>
      </c>
      <c r="DW16" s="96" t="e">
        <f t="shared" si="77"/>
        <v>#N/A</v>
      </c>
      <c r="DX16" s="96" t="e">
        <f t="shared" si="112"/>
        <v>#N/A</v>
      </c>
      <c r="DY16" s="96" t="e">
        <f t="shared" si="112"/>
        <v>#N/A</v>
      </c>
      <c r="DZ16" s="96" t="e">
        <f t="shared" si="78"/>
        <v>#N/A</v>
      </c>
      <c r="EA16" s="96" t="e">
        <f t="shared" si="79"/>
        <v>#N/A</v>
      </c>
      <c r="EB16" s="96" t="e">
        <f t="shared" si="80"/>
        <v>#N/A</v>
      </c>
      <c r="EC16" s="96" t="e">
        <f t="shared" si="81"/>
        <v>#N/A</v>
      </c>
      <c r="ED16" s="96" t="e">
        <f t="shared" si="113"/>
        <v>#N/A</v>
      </c>
      <c r="EE16" s="96" t="e">
        <f t="shared" si="113"/>
        <v>#N/A</v>
      </c>
      <c r="EF16" s="101" t="e">
        <f t="shared" si="82"/>
        <v>#N/A</v>
      </c>
      <c r="EG16" s="101" t="e">
        <f t="shared" si="83"/>
        <v>#N/A</v>
      </c>
      <c r="EH16" s="101" t="e">
        <f t="shared" si="84"/>
        <v>#N/A</v>
      </c>
      <c r="EI16" s="101" t="e">
        <f t="shared" si="85"/>
        <v>#N/A</v>
      </c>
      <c r="EJ16" s="101" t="e">
        <f t="shared" si="114"/>
        <v>#N/A</v>
      </c>
      <c r="EK16" s="101" t="e">
        <f t="shared" si="114"/>
        <v>#N/A</v>
      </c>
      <c r="EL16" s="101" t="e">
        <f t="shared" si="86"/>
        <v>#N/A</v>
      </c>
      <c r="EM16" s="101" t="e">
        <f t="shared" si="87"/>
        <v>#N/A</v>
      </c>
      <c r="EN16" s="101" t="e">
        <f t="shared" si="88"/>
        <v>#N/A</v>
      </c>
      <c r="EO16" s="101" t="e">
        <f t="shared" si="89"/>
        <v>#N/A</v>
      </c>
      <c r="EP16" s="101" t="e">
        <f t="shared" si="115"/>
        <v>#N/A</v>
      </c>
      <c r="EQ16" s="101" t="e">
        <f t="shared" si="115"/>
        <v>#N/A</v>
      </c>
    </row>
    <row r="17" spans="1:147">
      <c r="A17" s="319">
        <v>8</v>
      </c>
      <c r="B17" s="186"/>
      <c r="C17" s="184"/>
      <c r="D17" s="184"/>
      <c r="E17" s="207" t="e">
        <f>IF(D17="Cyprus",VLOOKUP(C17,CODES!$C$5:$D$82,2,FALSE),(VLOOKUP(D17,CODES!$C$5:$D$82,2,FALSE)))</f>
        <v>#N/A</v>
      </c>
      <c r="F17" s="186"/>
      <c r="G17" s="190">
        <f t="shared" si="90"/>
        <v>0</v>
      </c>
      <c r="H17" s="190">
        <f t="shared" si="0"/>
        <v>0</v>
      </c>
      <c r="I17" s="191">
        <f t="shared" si="91"/>
        <v>0</v>
      </c>
      <c r="J17" s="191">
        <f t="shared" si="1"/>
        <v>0</v>
      </c>
      <c r="K17" s="192">
        <f t="shared" si="92"/>
        <v>0</v>
      </c>
      <c r="L17" s="192">
        <f t="shared" si="2"/>
        <v>0</v>
      </c>
      <c r="M17" s="192">
        <f t="shared" si="93"/>
        <v>0</v>
      </c>
      <c r="N17" s="193" t="e">
        <f t="shared" si="3"/>
        <v>#DIV/0!</v>
      </c>
      <c r="O17" s="193" t="e">
        <f t="shared" si="4"/>
        <v>#DIV/0!</v>
      </c>
      <c r="P17" s="186"/>
      <c r="Q17" s="186"/>
      <c r="R17" s="186"/>
      <c r="S17" s="188"/>
      <c r="T17" s="200" t="e">
        <f>VLOOKUP(S17,CODES!$C$87:$D$92,2,FALSE)</f>
        <v>#N/A</v>
      </c>
      <c r="U17" s="194">
        <f t="shared" si="94"/>
        <v>0</v>
      </c>
      <c r="V17" s="201">
        <f t="shared" si="5"/>
        <v>0</v>
      </c>
      <c r="W17" s="202">
        <f t="shared" si="6"/>
        <v>0</v>
      </c>
      <c r="X17" s="203">
        <f t="shared" si="95"/>
        <v>0</v>
      </c>
      <c r="Y17" s="30">
        <f t="shared" si="7"/>
        <v>0</v>
      </c>
      <c r="Z17" s="30">
        <f t="shared" si="8"/>
        <v>0</v>
      </c>
      <c r="AA17" s="30">
        <f t="shared" si="9"/>
        <v>0</v>
      </c>
      <c r="AB17" s="178" t="e">
        <f t="shared" si="10"/>
        <v>#N/A</v>
      </c>
      <c r="AC17" s="60" t="e">
        <f t="shared" si="11"/>
        <v>#N/A</v>
      </c>
      <c r="AD17" s="60" t="e">
        <f t="shared" si="12"/>
        <v>#N/A</v>
      </c>
      <c r="AE17" s="60" t="e">
        <f t="shared" si="13"/>
        <v>#N/A</v>
      </c>
      <c r="AF17" s="60" t="e">
        <f t="shared" si="96"/>
        <v>#N/A</v>
      </c>
      <c r="AG17" s="60" t="e">
        <f t="shared" si="96"/>
        <v>#N/A</v>
      </c>
      <c r="AH17" s="60" t="e">
        <f t="shared" si="14"/>
        <v>#N/A</v>
      </c>
      <c r="AI17" s="60" t="e">
        <f t="shared" si="15"/>
        <v>#N/A</v>
      </c>
      <c r="AJ17" s="60" t="e">
        <f t="shared" si="16"/>
        <v>#N/A</v>
      </c>
      <c r="AK17" s="60" t="e">
        <f t="shared" si="17"/>
        <v>#N/A</v>
      </c>
      <c r="AL17" s="60" t="e">
        <f t="shared" si="97"/>
        <v>#N/A</v>
      </c>
      <c r="AM17" s="60" t="e">
        <f t="shared" si="97"/>
        <v>#N/A</v>
      </c>
      <c r="AN17" s="63" t="e">
        <f t="shared" si="18"/>
        <v>#N/A</v>
      </c>
      <c r="AO17" s="63" t="e">
        <f t="shared" si="19"/>
        <v>#N/A</v>
      </c>
      <c r="AP17" s="63" t="e">
        <f t="shared" si="20"/>
        <v>#N/A</v>
      </c>
      <c r="AQ17" s="63" t="e">
        <f t="shared" si="21"/>
        <v>#N/A</v>
      </c>
      <c r="AR17" s="63" t="e">
        <f t="shared" si="98"/>
        <v>#N/A</v>
      </c>
      <c r="AS17" s="63" t="e">
        <f t="shared" si="98"/>
        <v>#N/A</v>
      </c>
      <c r="AT17" s="63" t="e">
        <f t="shared" si="22"/>
        <v>#N/A</v>
      </c>
      <c r="AU17" s="63" t="e">
        <f t="shared" si="23"/>
        <v>#N/A</v>
      </c>
      <c r="AV17" s="63" t="e">
        <f t="shared" si="24"/>
        <v>#N/A</v>
      </c>
      <c r="AW17" s="63" t="e">
        <f t="shared" si="25"/>
        <v>#N/A</v>
      </c>
      <c r="AX17" s="63" t="e">
        <f t="shared" si="99"/>
        <v>#N/A</v>
      </c>
      <c r="AY17" s="63" t="e">
        <f t="shared" si="99"/>
        <v>#N/A</v>
      </c>
      <c r="AZ17" s="70" t="e">
        <f t="shared" si="26"/>
        <v>#N/A</v>
      </c>
      <c r="BA17" s="70" t="e">
        <f t="shared" si="27"/>
        <v>#N/A</v>
      </c>
      <c r="BB17" s="70" t="e">
        <f t="shared" si="28"/>
        <v>#N/A</v>
      </c>
      <c r="BC17" s="70" t="e">
        <f t="shared" si="29"/>
        <v>#N/A</v>
      </c>
      <c r="BD17" s="70" t="e">
        <f t="shared" si="100"/>
        <v>#N/A</v>
      </c>
      <c r="BE17" s="70" t="e">
        <f t="shared" si="100"/>
        <v>#N/A</v>
      </c>
      <c r="BF17" s="70" t="e">
        <f t="shared" si="30"/>
        <v>#N/A</v>
      </c>
      <c r="BG17" s="70" t="e">
        <f t="shared" si="31"/>
        <v>#N/A</v>
      </c>
      <c r="BH17" s="70" t="e">
        <f t="shared" si="32"/>
        <v>#N/A</v>
      </c>
      <c r="BI17" s="70" t="e">
        <f t="shared" si="33"/>
        <v>#N/A</v>
      </c>
      <c r="BJ17" s="70" t="e">
        <f t="shared" si="101"/>
        <v>#N/A</v>
      </c>
      <c r="BK17" s="70" t="e">
        <f t="shared" si="101"/>
        <v>#N/A</v>
      </c>
      <c r="BL17" s="73" t="e">
        <f t="shared" si="34"/>
        <v>#N/A</v>
      </c>
      <c r="BM17" s="73" t="e">
        <f t="shared" si="35"/>
        <v>#N/A</v>
      </c>
      <c r="BN17" s="73" t="e">
        <f t="shared" si="36"/>
        <v>#N/A</v>
      </c>
      <c r="BO17" s="73" t="e">
        <f t="shared" si="37"/>
        <v>#N/A</v>
      </c>
      <c r="BP17" s="73" t="e">
        <f t="shared" si="102"/>
        <v>#N/A</v>
      </c>
      <c r="BQ17" s="73" t="e">
        <f t="shared" si="102"/>
        <v>#N/A</v>
      </c>
      <c r="BR17" s="73" t="e">
        <f t="shared" si="38"/>
        <v>#N/A</v>
      </c>
      <c r="BS17" s="73" t="e">
        <f t="shared" si="39"/>
        <v>#N/A</v>
      </c>
      <c r="BT17" s="73" t="e">
        <f t="shared" si="40"/>
        <v>#N/A</v>
      </c>
      <c r="BU17" s="73" t="e">
        <f t="shared" si="41"/>
        <v>#N/A</v>
      </c>
      <c r="BV17" s="73" t="e">
        <f t="shared" si="103"/>
        <v>#N/A</v>
      </c>
      <c r="BW17" s="73" t="e">
        <f t="shared" si="103"/>
        <v>#N/A</v>
      </c>
      <c r="BX17" s="66" t="e">
        <f t="shared" si="42"/>
        <v>#N/A</v>
      </c>
      <c r="BY17" s="66" t="e">
        <f t="shared" si="43"/>
        <v>#N/A</v>
      </c>
      <c r="BZ17" s="66" t="e">
        <f t="shared" si="44"/>
        <v>#N/A</v>
      </c>
      <c r="CA17" s="66" t="e">
        <f t="shared" si="45"/>
        <v>#N/A</v>
      </c>
      <c r="CB17" s="66" t="e">
        <f t="shared" si="104"/>
        <v>#N/A</v>
      </c>
      <c r="CC17" s="66" t="e">
        <f t="shared" si="104"/>
        <v>#N/A</v>
      </c>
      <c r="CD17" s="66" t="e">
        <f t="shared" si="46"/>
        <v>#N/A</v>
      </c>
      <c r="CE17" s="66" t="e">
        <f t="shared" si="47"/>
        <v>#N/A</v>
      </c>
      <c r="CF17" s="66" t="e">
        <f t="shared" si="48"/>
        <v>#N/A</v>
      </c>
      <c r="CG17" s="66" t="e">
        <f t="shared" si="49"/>
        <v>#N/A</v>
      </c>
      <c r="CH17" s="66" t="e">
        <f t="shared" si="105"/>
        <v>#N/A</v>
      </c>
      <c r="CI17" s="66" t="e">
        <f t="shared" si="105"/>
        <v>#N/A</v>
      </c>
      <c r="CJ17" s="77" t="e">
        <f t="shared" si="50"/>
        <v>#N/A</v>
      </c>
      <c r="CK17" s="77" t="e">
        <f t="shared" si="51"/>
        <v>#N/A</v>
      </c>
      <c r="CL17" s="77" t="e">
        <f t="shared" si="52"/>
        <v>#N/A</v>
      </c>
      <c r="CM17" s="77" t="e">
        <f t="shared" si="53"/>
        <v>#N/A</v>
      </c>
      <c r="CN17" s="77" t="e">
        <f t="shared" si="106"/>
        <v>#N/A</v>
      </c>
      <c r="CO17" s="77" t="e">
        <f t="shared" si="106"/>
        <v>#N/A</v>
      </c>
      <c r="CP17" s="77" t="e">
        <f t="shared" si="54"/>
        <v>#N/A</v>
      </c>
      <c r="CQ17" s="77" t="e">
        <f t="shared" si="55"/>
        <v>#N/A</v>
      </c>
      <c r="CR17" s="77" t="e">
        <f t="shared" si="56"/>
        <v>#N/A</v>
      </c>
      <c r="CS17" s="77" t="e">
        <f t="shared" si="57"/>
        <v>#N/A</v>
      </c>
      <c r="CT17" s="77" t="e">
        <f t="shared" si="107"/>
        <v>#N/A</v>
      </c>
      <c r="CU17" s="77" t="e">
        <f t="shared" si="107"/>
        <v>#N/A</v>
      </c>
      <c r="CV17" s="84" t="e">
        <f t="shared" si="58"/>
        <v>#N/A</v>
      </c>
      <c r="CW17" s="84" t="e">
        <f t="shared" si="59"/>
        <v>#N/A</v>
      </c>
      <c r="CX17" s="84" t="e">
        <f t="shared" si="60"/>
        <v>#N/A</v>
      </c>
      <c r="CY17" s="84" t="e">
        <f t="shared" si="61"/>
        <v>#N/A</v>
      </c>
      <c r="CZ17" s="84" t="e">
        <f t="shared" si="108"/>
        <v>#N/A</v>
      </c>
      <c r="DA17" s="84" t="e">
        <f t="shared" si="108"/>
        <v>#N/A</v>
      </c>
      <c r="DB17" s="84" t="e">
        <f t="shared" si="62"/>
        <v>#N/A</v>
      </c>
      <c r="DC17" s="84" t="e">
        <f t="shared" si="63"/>
        <v>#N/A</v>
      </c>
      <c r="DD17" s="84" t="e">
        <f t="shared" si="64"/>
        <v>#N/A</v>
      </c>
      <c r="DE17" s="84" t="e">
        <f t="shared" si="65"/>
        <v>#N/A</v>
      </c>
      <c r="DF17" s="84" t="e">
        <f t="shared" si="109"/>
        <v>#N/A</v>
      </c>
      <c r="DG17" s="84" t="e">
        <f t="shared" si="109"/>
        <v>#N/A</v>
      </c>
      <c r="DH17" s="38" t="e">
        <f t="shared" si="66"/>
        <v>#N/A</v>
      </c>
      <c r="DI17" s="38" t="e">
        <f t="shared" si="67"/>
        <v>#N/A</v>
      </c>
      <c r="DJ17" s="38" t="e">
        <f t="shared" si="68"/>
        <v>#N/A</v>
      </c>
      <c r="DK17" s="38" t="e">
        <f t="shared" si="69"/>
        <v>#N/A</v>
      </c>
      <c r="DL17" s="38" t="e">
        <f t="shared" si="110"/>
        <v>#N/A</v>
      </c>
      <c r="DM17" s="38" t="e">
        <f t="shared" si="110"/>
        <v>#N/A</v>
      </c>
      <c r="DN17" s="38" t="e">
        <f t="shared" si="70"/>
        <v>#N/A</v>
      </c>
      <c r="DO17" s="38" t="e">
        <f t="shared" si="71"/>
        <v>#N/A</v>
      </c>
      <c r="DP17" s="38" t="e">
        <f t="shared" si="72"/>
        <v>#N/A</v>
      </c>
      <c r="DQ17" s="38" t="e">
        <f t="shared" si="73"/>
        <v>#N/A</v>
      </c>
      <c r="DR17" s="38" t="e">
        <f t="shared" si="111"/>
        <v>#N/A</v>
      </c>
      <c r="DS17" s="38" t="e">
        <f t="shared" si="111"/>
        <v>#N/A</v>
      </c>
      <c r="DT17" s="96" t="e">
        <f t="shared" si="74"/>
        <v>#N/A</v>
      </c>
      <c r="DU17" s="96" t="e">
        <f t="shared" si="75"/>
        <v>#N/A</v>
      </c>
      <c r="DV17" s="96" t="e">
        <f t="shared" si="76"/>
        <v>#N/A</v>
      </c>
      <c r="DW17" s="96" t="e">
        <f t="shared" si="77"/>
        <v>#N/A</v>
      </c>
      <c r="DX17" s="96" t="e">
        <f t="shared" si="112"/>
        <v>#N/A</v>
      </c>
      <c r="DY17" s="96" t="e">
        <f t="shared" si="112"/>
        <v>#N/A</v>
      </c>
      <c r="DZ17" s="96" t="e">
        <f t="shared" si="78"/>
        <v>#N/A</v>
      </c>
      <c r="EA17" s="96" t="e">
        <f t="shared" si="79"/>
        <v>#N/A</v>
      </c>
      <c r="EB17" s="96" t="e">
        <f t="shared" si="80"/>
        <v>#N/A</v>
      </c>
      <c r="EC17" s="96" t="e">
        <f t="shared" si="81"/>
        <v>#N/A</v>
      </c>
      <c r="ED17" s="96" t="e">
        <f t="shared" si="113"/>
        <v>#N/A</v>
      </c>
      <c r="EE17" s="96" t="e">
        <f t="shared" si="113"/>
        <v>#N/A</v>
      </c>
      <c r="EF17" s="101" t="e">
        <f t="shared" si="82"/>
        <v>#N/A</v>
      </c>
      <c r="EG17" s="101" t="e">
        <f t="shared" si="83"/>
        <v>#N/A</v>
      </c>
      <c r="EH17" s="101" t="e">
        <f t="shared" si="84"/>
        <v>#N/A</v>
      </c>
      <c r="EI17" s="101" t="e">
        <f t="shared" si="85"/>
        <v>#N/A</v>
      </c>
      <c r="EJ17" s="101" t="e">
        <f t="shared" si="114"/>
        <v>#N/A</v>
      </c>
      <c r="EK17" s="101" t="e">
        <f t="shared" si="114"/>
        <v>#N/A</v>
      </c>
      <c r="EL17" s="101" t="e">
        <f t="shared" si="86"/>
        <v>#N/A</v>
      </c>
      <c r="EM17" s="101" t="e">
        <f t="shared" si="87"/>
        <v>#N/A</v>
      </c>
      <c r="EN17" s="101" t="e">
        <f t="shared" si="88"/>
        <v>#N/A</v>
      </c>
      <c r="EO17" s="101" t="e">
        <f t="shared" si="89"/>
        <v>#N/A</v>
      </c>
      <c r="EP17" s="101" t="e">
        <f t="shared" si="115"/>
        <v>#N/A</v>
      </c>
      <c r="EQ17" s="101" t="e">
        <f t="shared" si="115"/>
        <v>#N/A</v>
      </c>
    </row>
    <row r="18" spans="1:147" s="20" customFormat="1">
      <c r="A18" s="319">
        <v>9</v>
      </c>
      <c r="B18" s="186"/>
      <c r="C18" s="184"/>
      <c r="D18" s="184"/>
      <c r="E18" s="207" t="e">
        <f>IF(D18="Cyprus",VLOOKUP(C18,CODES!$C$5:$D$82,2,FALSE),(VLOOKUP(D18,CODES!$C$5:$D$82,2,FALSE)))</f>
        <v>#N/A</v>
      </c>
      <c r="F18" s="186"/>
      <c r="G18" s="190">
        <f t="shared" si="90"/>
        <v>0</v>
      </c>
      <c r="H18" s="190">
        <f t="shared" si="0"/>
        <v>0</v>
      </c>
      <c r="I18" s="191">
        <f t="shared" si="91"/>
        <v>0</v>
      </c>
      <c r="J18" s="191">
        <f t="shared" si="1"/>
        <v>0</v>
      </c>
      <c r="K18" s="192">
        <f t="shared" si="92"/>
        <v>0</v>
      </c>
      <c r="L18" s="192">
        <f t="shared" si="2"/>
        <v>0</v>
      </c>
      <c r="M18" s="192">
        <f t="shared" si="93"/>
        <v>0</v>
      </c>
      <c r="N18" s="193" t="e">
        <f t="shared" si="3"/>
        <v>#DIV/0!</v>
      </c>
      <c r="O18" s="193" t="e">
        <f t="shared" si="4"/>
        <v>#DIV/0!</v>
      </c>
      <c r="P18" s="186"/>
      <c r="Q18" s="186"/>
      <c r="R18" s="186"/>
      <c r="S18" s="188"/>
      <c r="T18" s="200" t="e">
        <f>VLOOKUP(S18,CODES!$C$87:$D$92,2,FALSE)</f>
        <v>#N/A</v>
      </c>
      <c r="U18" s="194">
        <f t="shared" si="94"/>
        <v>0</v>
      </c>
      <c r="V18" s="201">
        <f t="shared" si="5"/>
        <v>0</v>
      </c>
      <c r="W18" s="202">
        <f t="shared" si="6"/>
        <v>0</v>
      </c>
      <c r="X18" s="203">
        <f t="shared" si="95"/>
        <v>0</v>
      </c>
      <c r="Y18" s="30">
        <f t="shared" si="7"/>
        <v>0</v>
      </c>
      <c r="Z18" s="30">
        <f t="shared" si="8"/>
        <v>0</v>
      </c>
      <c r="AA18" s="30">
        <f t="shared" si="9"/>
        <v>0</v>
      </c>
      <c r="AB18" s="178" t="e">
        <f t="shared" si="10"/>
        <v>#N/A</v>
      </c>
      <c r="AC18" s="60" t="e">
        <f t="shared" si="11"/>
        <v>#N/A</v>
      </c>
      <c r="AD18" s="60" t="e">
        <f t="shared" si="12"/>
        <v>#N/A</v>
      </c>
      <c r="AE18" s="60" t="e">
        <f t="shared" si="13"/>
        <v>#N/A</v>
      </c>
      <c r="AF18" s="60" t="e">
        <f t="shared" si="96"/>
        <v>#N/A</v>
      </c>
      <c r="AG18" s="60" t="e">
        <f t="shared" si="96"/>
        <v>#N/A</v>
      </c>
      <c r="AH18" s="60" t="e">
        <f t="shared" si="14"/>
        <v>#N/A</v>
      </c>
      <c r="AI18" s="60" t="e">
        <f t="shared" si="15"/>
        <v>#N/A</v>
      </c>
      <c r="AJ18" s="60" t="e">
        <f t="shared" si="16"/>
        <v>#N/A</v>
      </c>
      <c r="AK18" s="60" t="e">
        <f t="shared" si="17"/>
        <v>#N/A</v>
      </c>
      <c r="AL18" s="60" t="e">
        <f t="shared" si="97"/>
        <v>#N/A</v>
      </c>
      <c r="AM18" s="60" t="e">
        <f t="shared" si="97"/>
        <v>#N/A</v>
      </c>
      <c r="AN18" s="63" t="e">
        <f t="shared" si="18"/>
        <v>#N/A</v>
      </c>
      <c r="AO18" s="63" t="e">
        <f t="shared" si="19"/>
        <v>#N/A</v>
      </c>
      <c r="AP18" s="63" t="e">
        <f t="shared" si="20"/>
        <v>#N/A</v>
      </c>
      <c r="AQ18" s="63" t="e">
        <f t="shared" si="21"/>
        <v>#N/A</v>
      </c>
      <c r="AR18" s="63" t="e">
        <f t="shared" si="98"/>
        <v>#N/A</v>
      </c>
      <c r="AS18" s="63" t="e">
        <f t="shared" si="98"/>
        <v>#N/A</v>
      </c>
      <c r="AT18" s="63" t="e">
        <f t="shared" si="22"/>
        <v>#N/A</v>
      </c>
      <c r="AU18" s="63" t="e">
        <f t="shared" si="23"/>
        <v>#N/A</v>
      </c>
      <c r="AV18" s="63" t="e">
        <f t="shared" si="24"/>
        <v>#N/A</v>
      </c>
      <c r="AW18" s="63" t="e">
        <f t="shared" si="25"/>
        <v>#N/A</v>
      </c>
      <c r="AX18" s="63" t="e">
        <f t="shared" si="99"/>
        <v>#N/A</v>
      </c>
      <c r="AY18" s="63" t="e">
        <f t="shared" si="99"/>
        <v>#N/A</v>
      </c>
      <c r="AZ18" s="70" t="e">
        <f t="shared" si="26"/>
        <v>#N/A</v>
      </c>
      <c r="BA18" s="70" t="e">
        <f t="shared" si="27"/>
        <v>#N/A</v>
      </c>
      <c r="BB18" s="70" t="e">
        <f t="shared" si="28"/>
        <v>#N/A</v>
      </c>
      <c r="BC18" s="70" t="e">
        <f t="shared" si="29"/>
        <v>#N/A</v>
      </c>
      <c r="BD18" s="70" t="e">
        <f t="shared" si="100"/>
        <v>#N/A</v>
      </c>
      <c r="BE18" s="70" t="e">
        <f t="shared" si="100"/>
        <v>#N/A</v>
      </c>
      <c r="BF18" s="70" t="e">
        <f t="shared" si="30"/>
        <v>#N/A</v>
      </c>
      <c r="BG18" s="70" t="e">
        <f t="shared" si="31"/>
        <v>#N/A</v>
      </c>
      <c r="BH18" s="70" t="e">
        <f t="shared" si="32"/>
        <v>#N/A</v>
      </c>
      <c r="BI18" s="70" t="e">
        <f t="shared" si="33"/>
        <v>#N/A</v>
      </c>
      <c r="BJ18" s="70" t="e">
        <f t="shared" si="101"/>
        <v>#N/A</v>
      </c>
      <c r="BK18" s="70" t="e">
        <f t="shared" si="101"/>
        <v>#N/A</v>
      </c>
      <c r="BL18" s="73" t="e">
        <f t="shared" si="34"/>
        <v>#N/A</v>
      </c>
      <c r="BM18" s="73" t="e">
        <f t="shared" si="35"/>
        <v>#N/A</v>
      </c>
      <c r="BN18" s="73" t="e">
        <f t="shared" si="36"/>
        <v>#N/A</v>
      </c>
      <c r="BO18" s="73" t="e">
        <f t="shared" si="37"/>
        <v>#N/A</v>
      </c>
      <c r="BP18" s="73" t="e">
        <f t="shared" si="102"/>
        <v>#N/A</v>
      </c>
      <c r="BQ18" s="73" t="e">
        <f t="shared" si="102"/>
        <v>#N/A</v>
      </c>
      <c r="BR18" s="73" t="e">
        <f t="shared" si="38"/>
        <v>#N/A</v>
      </c>
      <c r="BS18" s="73" t="e">
        <f t="shared" si="39"/>
        <v>#N/A</v>
      </c>
      <c r="BT18" s="73" t="e">
        <f t="shared" si="40"/>
        <v>#N/A</v>
      </c>
      <c r="BU18" s="73" t="e">
        <f t="shared" si="41"/>
        <v>#N/A</v>
      </c>
      <c r="BV18" s="73" t="e">
        <f t="shared" si="103"/>
        <v>#N/A</v>
      </c>
      <c r="BW18" s="73" t="e">
        <f t="shared" si="103"/>
        <v>#N/A</v>
      </c>
      <c r="BX18" s="66" t="e">
        <f t="shared" si="42"/>
        <v>#N/A</v>
      </c>
      <c r="BY18" s="66" t="e">
        <f t="shared" si="43"/>
        <v>#N/A</v>
      </c>
      <c r="BZ18" s="66" t="e">
        <f t="shared" si="44"/>
        <v>#N/A</v>
      </c>
      <c r="CA18" s="66" t="e">
        <f t="shared" si="45"/>
        <v>#N/A</v>
      </c>
      <c r="CB18" s="66" t="e">
        <f t="shared" si="104"/>
        <v>#N/A</v>
      </c>
      <c r="CC18" s="66" t="e">
        <f t="shared" si="104"/>
        <v>#N/A</v>
      </c>
      <c r="CD18" s="66" t="e">
        <f t="shared" si="46"/>
        <v>#N/A</v>
      </c>
      <c r="CE18" s="66" t="e">
        <f t="shared" si="47"/>
        <v>#N/A</v>
      </c>
      <c r="CF18" s="66" t="e">
        <f t="shared" si="48"/>
        <v>#N/A</v>
      </c>
      <c r="CG18" s="66" t="e">
        <f t="shared" si="49"/>
        <v>#N/A</v>
      </c>
      <c r="CH18" s="66" t="e">
        <f t="shared" si="105"/>
        <v>#N/A</v>
      </c>
      <c r="CI18" s="66" t="e">
        <f t="shared" si="105"/>
        <v>#N/A</v>
      </c>
      <c r="CJ18" s="77" t="e">
        <f t="shared" si="50"/>
        <v>#N/A</v>
      </c>
      <c r="CK18" s="77" t="e">
        <f t="shared" si="51"/>
        <v>#N/A</v>
      </c>
      <c r="CL18" s="77" t="e">
        <f t="shared" si="52"/>
        <v>#N/A</v>
      </c>
      <c r="CM18" s="77" t="e">
        <f t="shared" si="53"/>
        <v>#N/A</v>
      </c>
      <c r="CN18" s="77" t="e">
        <f t="shared" si="106"/>
        <v>#N/A</v>
      </c>
      <c r="CO18" s="77" t="e">
        <f t="shared" si="106"/>
        <v>#N/A</v>
      </c>
      <c r="CP18" s="77" t="e">
        <f t="shared" si="54"/>
        <v>#N/A</v>
      </c>
      <c r="CQ18" s="77" t="e">
        <f t="shared" si="55"/>
        <v>#N/A</v>
      </c>
      <c r="CR18" s="77" t="e">
        <f t="shared" si="56"/>
        <v>#N/A</v>
      </c>
      <c r="CS18" s="77" t="e">
        <f t="shared" si="57"/>
        <v>#N/A</v>
      </c>
      <c r="CT18" s="77" t="e">
        <f t="shared" si="107"/>
        <v>#N/A</v>
      </c>
      <c r="CU18" s="77" t="e">
        <f t="shared" si="107"/>
        <v>#N/A</v>
      </c>
      <c r="CV18" s="84" t="e">
        <f t="shared" si="58"/>
        <v>#N/A</v>
      </c>
      <c r="CW18" s="84" t="e">
        <f t="shared" si="59"/>
        <v>#N/A</v>
      </c>
      <c r="CX18" s="84" t="e">
        <f t="shared" si="60"/>
        <v>#N/A</v>
      </c>
      <c r="CY18" s="84" t="e">
        <f t="shared" si="61"/>
        <v>#N/A</v>
      </c>
      <c r="CZ18" s="84" t="e">
        <f t="shared" si="108"/>
        <v>#N/A</v>
      </c>
      <c r="DA18" s="84" t="e">
        <f t="shared" si="108"/>
        <v>#N/A</v>
      </c>
      <c r="DB18" s="84" t="e">
        <f t="shared" si="62"/>
        <v>#N/A</v>
      </c>
      <c r="DC18" s="84" t="e">
        <f t="shared" si="63"/>
        <v>#N/A</v>
      </c>
      <c r="DD18" s="84" t="e">
        <f t="shared" si="64"/>
        <v>#N/A</v>
      </c>
      <c r="DE18" s="84" t="e">
        <f t="shared" si="65"/>
        <v>#N/A</v>
      </c>
      <c r="DF18" s="84" t="e">
        <f t="shared" si="109"/>
        <v>#N/A</v>
      </c>
      <c r="DG18" s="84" t="e">
        <f t="shared" si="109"/>
        <v>#N/A</v>
      </c>
      <c r="DH18" s="38" t="e">
        <f t="shared" si="66"/>
        <v>#N/A</v>
      </c>
      <c r="DI18" s="38" t="e">
        <f t="shared" si="67"/>
        <v>#N/A</v>
      </c>
      <c r="DJ18" s="38" t="e">
        <f t="shared" si="68"/>
        <v>#N/A</v>
      </c>
      <c r="DK18" s="38" t="e">
        <f t="shared" si="69"/>
        <v>#N/A</v>
      </c>
      <c r="DL18" s="38" t="e">
        <f t="shared" si="110"/>
        <v>#N/A</v>
      </c>
      <c r="DM18" s="38" t="e">
        <f t="shared" si="110"/>
        <v>#N/A</v>
      </c>
      <c r="DN18" s="38" t="e">
        <f t="shared" si="70"/>
        <v>#N/A</v>
      </c>
      <c r="DO18" s="38" t="e">
        <f t="shared" si="71"/>
        <v>#N/A</v>
      </c>
      <c r="DP18" s="38" t="e">
        <f t="shared" si="72"/>
        <v>#N/A</v>
      </c>
      <c r="DQ18" s="38" t="e">
        <f t="shared" si="73"/>
        <v>#N/A</v>
      </c>
      <c r="DR18" s="38" t="e">
        <f t="shared" si="111"/>
        <v>#N/A</v>
      </c>
      <c r="DS18" s="38" t="e">
        <f t="shared" si="111"/>
        <v>#N/A</v>
      </c>
      <c r="DT18" s="96" t="e">
        <f t="shared" si="74"/>
        <v>#N/A</v>
      </c>
      <c r="DU18" s="96" t="e">
        <f t="shared" si="75"/>
        <v>#N/A</v>
      </c>
      <c r="DV18" s="96" t="e">
        <f t="shared" si="76"/>
        <v>#N/A</v>
      </c>
      <c r="DW18" s="96" t="e">
        <f t="shared" si="77"/>
        <v>#N/A</v>
      </c>
      <c r="DX18" s="96" t="e">
        <f t="shared" si="112"/>
        <v>#N/A</v>
      </c>
      <c r="DY18" s="96" t="e">
        <f t="shared" si="112"/>
        <v>#N/A</v>
      </c>
      <c r="DZ18" s="96" t="e">
        <f t="shared" si="78"/>
        <v>#N/A</v>
      </c>
      <c r="EA18" s="96" t="e">
        <f t="shared" si="79"/>
        <v>#N/A</v>
      </c>
      <c r="EB18" s="96" t="e">
        <f t="shared" si="80"/>
        <v>#N/A</v>
      </c>
      <c r="EC18" s="96" t="e">
        <f t="shared" si="81"/>
        <v>#N/A</v>
      </c>
      <c r="ED18" s="96" t="e">
        <f t="shared" si="113"/>
        <v>#N/A</v>
      </c>
      <c r="EE18" s="96" t="e">
        <f t="shared" si="113"/>
        <v>#N/A</v>
      </c>
      <c r="EF18" s="101" t="e">
        <f t="shared" si="82"/>
        <v>#N/A</v>
      </c>
      <c r="EG18" s="101" t="e">
        <f t="shared" si="83"/>
        <v>#N/A</v>
      </c>
      <c r="EH18" s="101" t="e">
        <f t="shared" si="84"/>
        <v>#N/A</v>
      </c>
      <c r="EI18" s="101" t="e">
        <f t="shared" si="85"/>
        <v>#N/A</v>
      </c>
      <c r="EJ18" s="101" t="e">
        <f t="shared" si="114"/>
        <v>#N/A</v>
      </c>
      <c r="EK18" s="101" t="e">
        <f t="shared" si="114"/>
        <v>#N/A</v>
      </c>
      <c r="EL18" s="101" t="e">
        <f t="shared" si="86"/>
        <v>#N/A</v>
      </c>
      <c r="EM18" s="101" t="e">
        <f t="shared" si="87"/>
        <v>#N/A</v>
      </c>
      <c r="EN18" s="101" t="e">
        <f t="shared" si="88"/>
        <v>#N/A</v>
      </c>
      <c r="EO18" s="101" t="e">
        <f t="shared" si="89"/>
        <v>#N/A</v>
      </c>
      <c r="EP18" s="101" t="e">
        <f t="shared" si="115"/>
        <v>#N/A</v>
      </c>
      <c r="EQ18" s="101" t="e">
        <f t="shared" si="115"/>
        <v>#N/A</v>
      </c>
    </row>
    <row r="19" spans="1:147">
      <c r="A19" s="319">
        <v>10</v>
      </c>
      <c r="B19" s="186"/>
      <c r="C19" s="184"/>
      <c r="D19" s="184"/>
      <c r="E19" s="207" t="e">
        <f>IF(D19="Cyprus",VLOOKUP(C19,CODES!$C$5:$D$82,2,FALSE),(VLOOKUP(D19,CODES!$C$5:$D$82,2,FALSE)))</f>
        <v>#N/A</v>
      </c>
      <c r="F19" s="186"/>
      <c r="G19" s="190">
        <f t="shared" si="90"/>
        <v>0</v>
      </c>
      <c r="H19" s="190">
        <f t="shared" si="0"/>
        <v>0</v>
      </c>
      <c r="I19" s="191">
        <f t="shared" si="91"/>
        <v>0</v>
      </c>
      <c r="J19" s="191">
        <f t="shared" si="1"/>
        <v>0</v>
      </c>
      <c r="K19" s="192">
        <f t="shared" si="92"/>
        <v>0</v>
      </c>
      <c r="L19" s="192">
        <f t="shared" si="2"/>
        <v>0</v>
      </c>
      <c r="M19" s="192">
        <f t="shared" si="93"/>
        <v>0</v>
      </c>
      <c r="N19" s="193" t="e">
        <f t="shared" si="3"/>
        <v>#DIV/0!</v>
      </c>
      <c r="O19" s="193" t="e">
        <f t="shared" si="4"/>
        <v>#DIV/0!</v>
      </c>
      <c r="P19" s="186"/>
      <c r="Q19" s="186"/>
      <c r="R19" s="186"/>
      <c r="S19" s="188"/>
      <c r="T19" s="200" t="e">
        <f>VLOOKUP(S19,CODES!$C$87:$D$92,2,FALSE)</f>
        <v>#N/A</v>
      </c>
      <c r="U19" s="194">
        <f t="shared" si="94"/>
        <v>0</v>
      </c>
      <c r="V19" s="201">
        <f t="shared" si="5"/>
        <v>0</v>
      </c>
      <c r="W19" s="202">
        <f t="shared" si="6"/>
        <v>0</v>
      </c>
      <c r="X19" s="203">
        <f t="shared" si="95"/>
        <v>0</v>
      </c>
      <c r="Y19" s="30">
        <f t="shared" si="7"/>
        <v>0</v>
      </c>
      <c r="Z19" s="30">
        <f t="shared" si="8"/>
        <v>0</v>
      </c>
      <c r="AA19" s="30">
        <f t="shared" si="9"/>
        <v>0</v>
      </c>
      <c r="AB19" s="178" t="e">
        <f t="shared" si="10"/>
        <v>#N/A</v>
      </c>
      <c r="AC19" s="60" t="e">
        <f t="shared" si="11"/>
        <v>#N/A</v>
      </c>
      <c r="AD19" s="60" t="e">
        <f t="shared" si="12"/>
        <v>#N/A</v>
      </c>
      <c r="AE19" s="60" t="e">
        <f t="shared" si="13"/>
        <v>#N/A</v>
      </c>
      <c r="AF19" s="60" t="e">
        <f t="shared" si="96"/>
        <v>#N/A</v>
      </c>
      <c r="AG19" s="60" t="e">
        <f t="shared" si="96"/>
        <v>#N/A</v>
      </c>
      <c r="AH19" s="60" t="e">
        <f t="shared" si="14"/>
        <v>#N/A</v>
      </c>
      <c r="AI19" s="60" t="e">
        <f t="shared" si="15"/>
        <v>#N/A</v>
      </c>
      <c r="AJ19" s="60" t="e">
        <f t="shared" si="16"/>
        <v>#N/A</v>
      </c>
      <c r="AK19" s="60" t="e">
        <f t="shared" si="17"/>
        <v>#N/A</v>
      </c>
      <c r="AL19" s="60" t="e">
        <f t="shared" si="97"/>
        <v>#N/A</v>
      </c>
      <c r="AM19" s="60" t="e">
        <f t="shared" si="97"/>
        <v>#N/A</v>
      </c>
      <c r="AN19" s="63" t="e">
        <f t="shared" si="18"/>
        <v>#N/A</v>
      </c>
      <c r="AO19" s="63" t="e">
        <f t="shared" si="19"/>
        <v>#N/A</v>
      </c>
      <c r="AP19" s="63" t="e">
        <f t="shared" si="20"/>
        <v>#N/A</v>
      </c>
      <c r="AQ19" s="63" t="e">
        <f t="shared" si="21"/>
        <v>#N/A</v>
      </c>
      <c r="AR19" s="63" t="e">
        <f t="shared" si="98"/>
        <v>#N/A</v>
      </c>
      <c r="AS19" s="63" t="e">
        <f t="shared" si="98"/>
        <v>#N/A</v>
      </c>
      <c r="AT19" s="63" t="e">
        <f t="shared" si="22"/>
        <v>#N/A</v>
      </c>
      <c r="AU19" s="63" t="e">
        <f t="shared" si="23"/>
        <v>#N/A</v>
      </c>
      <c r="AV19" s="63" t="e">
        <f t="shared" si="24"/>
        <v>#N/A</v>
      </c>
      <c r="AW19" s="63" t="e">
        <f t="shared" si="25"/>
        <v>#N/A</v>
      </c>
      <c r="AX19" s="63" t="e">
        <f t="shared" si="99"/>
        <v>#N/A</v>
      </c>
      <c r="AY19" s="63" t="e">
        <f t="shared" si="99"/>
        <v>#N/A</v>
      </c>
      <c r="AZ19" s="70" t="e">
        <f t="shared" si="26"/>
        <v>#N/A</v>
      </c>
      <c r="BA19" s="70" t="e">
        <f t="shared" si="27"/>
        <v>#N/A</v>
      </c>
      <c r="BB19" s="70" t="e">
        <f t="shared" si="28"/>
        <v>#N/A</v>
      </c>
      <c r="BC19" s="70" t="e">
        <f t="shared" si="29"/>
        <v>#N/A</v>
      </c>
      <c r="BD19" s="70" t="e">
        <f t="shared" si="100"/>
        <v>#N/A</v>
      </c>
      <c r="BE19" s="70" t="e">
        <f t="shared" si="100"/>
        <v>#N/A</v>
      </c>
      <c r="BF19" s="70" t="e">
        <f t="shared" si="30"/>
        <v>#N/A</v>
      </c>
      <c r="BG19" s="70" t="e">
        <f t="shared" si="31"/>
        <v>#N/A</v>
      </c>
      <c r="BH19" s="70" t="e">
        <f t="shared" si="32"/>
        <v>#N/A</v>
      </c>
      <c r="BI19" s="70" t="e">
        <f t="shared" si="33"/>
        <v>#N/A</v>
      </c>
      <c r="BJ19" s="70" t="e">
        <f t="shared" si="101"/>
        <v>#N/A</v>
      </c>
      <c r="BK19" s="70" t="e">
        <f t="shared" si="101"/>
        <v>#N/A</v>
      </c>
      <c r="BL19" s="73" t="e">
        <f t="shared" si="34"/>
        <v>#N/A</v>
      </c>
      <c r="BM19" s="73" t="e">
        <f t="shared" si="35"/>
        <v>#N/A</v>
      </c>
      <c r="BN19" s="73" t="e">
        <f t="shared" si="36"/>
        <v>#N/A</v>
      </c>
      <c r="BO19" s="73" t="e">
        <f t="shared" si="37"/>
        <v>#N/A</v>
      </c>
      <c r="BP19" s="73" t="e">
        <f t="shared" si="102"/>
        <v>#N/A</v>
      </c>
      <c r="BQ19" s="73" t="e">
        <f t="shared" si="102"/>
        <v>#N/A</v>
      </c>
      <c r="BR19" s="73" t="e">
        <f t="shared" si="38"/>
        <v>#N/A</v>
      </c>
      <c r="BS19" s="73" t="e">
        <f t="shared" si="39"/>
        <v>#N/A</v>
      </c>
      <c r="BT19" s="73" t="e">
        <f t="shared" si="40"/>
        <v>#N/A</v>
      </c>
      <c r="BU19" s="73" t="e">
        <f t="shared" si="41"/>
        <v>#N/A</v>
      </c>
      <c r="BV19" s="73" t="e">
        <f t="shared" si="103"/>
        <v>#N/A</v>
      </c>
      <c r="BW19" s="73" t="e">
        <f t="shared" si="103"/>
        <v>#N/A</v>
      </c>
      <c r="BX19" s="66" t="e">
        <f t="shared" si="42"/>
        <v>#N/A</v>
      </c>
      <c r="BY19" s="66" t="e">
        <f t="shared" si="43"/>
        <v>#N/A</v>
      </c>
      <c r="BZ19" s="66" t="e">
        <f t="shared" si="44"/>
        <v>#N/A</v>
      </c>
      <c r="CA19" s="66" t="e">
        <f t="shared" si="45"/>
        <v>#N/A</v>
      </c>
      <c r="CB19" s="66" t="e">
        <f t="shared" si="104"/>
        <v>#N/A</v>
      </c>
      <c r="CC19" s="66" t="e">
        <f t="shared" si="104"/>
        <v>#N/A</v>
      </c>
      <c r="CD19" s="66" t="e">
        <f t="shared" si="46"/>
        <v>#N/A</v>
      </c>
      <c r="CE19" s="66" t="e">
        <f t="shared" si="47"/>
        <v>#N/A</v>
      </c>
      <c r="CF19" s="66" t="e">
        <f t="shared" si="48"/>
        <v>#N/A</v>
      </c>
      <c r="CG19" s="66" t="e">
        <f t="shared" si="49"/>
        <v>#N/A</v>
      </c>
      <c r="CH19" s="66" t="e">
        <f t="shared" si="105"/>
        <v>#N/A</v>
      </c>
      <c r="CI19" s="66" t="e">
        <f t="shared" si="105"/>
        <v>#N/A</v>
      </c>
      <c r="CJ19" s="77" t="e">
        <f t="shared" si="50"/>
        <v>#N/A</v>
      </c>
      <c r="CK19" s="77" t="e">
        <f t="shared" si="51"/>
        <v>#N/A</v>
      </c>
      <c r="CL19" s="77" t="e">
        <f t="shared" si="52"/>
        <v>#N/A</v>
      </c>
      <c r="CM19" s="77" t="e">
        <f t="shared" si="53"/>
        <v>#N/A</v>
      </c>
      <c r="CN19" s="77" t="e">
        <f t="shared" si="106"/>
        <v>#N/A</v>
      </c>
      <c r="CO19" s="77" t="e">
        <f t="shared" si="106"/>
        <v>#N/A</v>
      </c>
      <c r="CP19" s="77" t="e">
        <f t="shared" si="54"/>
        <v>#N/A</v>
      </c>
      <c r="CQ19" s="77" t="e">
        <f t="shared" si="55"/>
        <v>#N/A</v>
      </c>
      <c r="CR19" s="77" t="e">
        <f t="shared" si="56"/>
        <v>#N/A</v>
      </c>
      <c r="CS19" s="77" t="e">
        <f t="shared" si="57"/>
        <v>#N/A</v>
      </c>
      <c r="CT19" s="77" t="e">
        <f t="shared" si="107"/>
        <v>#N/A</v>
      </c>
      <c r="CU19" s="77" t="e">
        <f t="shared" si="107"/>
        <v>#N/A</v>
      </c>
      <c r="CV19" s="84" t="e">
        <f t="shared" si="58"/>
        <v>#N/A</v>
      </c>
      <c r="CW19" s="84" t="e">
        <f t="shared" si="59"/>
        <v>#N/A</v>
      </c>
      <c r="CX19" s="84" t="e">
        <f t="shared" si="60"/>
        <v>#N/A</v>
      </c>
      <c r="CY19" s="84" t="e">
        <f t="shared" si="61"/>
        <v>#N/A</v>
      </c>
      <c r="CZ19" s="84" t="e">
        <f t="shared" si="108"/>
        <v>#N/A</v>
      </c>
      <c r="DA19" s="84" t="e">
        <f t="shared" si="108"/>
        <v>#N/A</v>
      </c>
      <c r="DB19" s="84" t="e">
        <f t="shared" si="62"/>
        <v>#N/A</v>
      </c>
      <c r="DC19" s="84" t="e">
        <f t="shared" si="63"/>
        <v>#N/A</v>
      </c>
      <c r="DD19" s="84" t="e">
        <f t="shared" si="64"/>
        <v>#N/A</v>
      </c>
      <c r="DE19" s="84" t="e">
        <f t="shared" si="65"/>
        <v>#N/A</v>
      </c>
      <c r="DF19" s="84" t="e">
        <f t="shared" si="109"/>
        <v>#N/A</v>
      </c>
      <c r="DG19" s="84" t="e">
        <f t="shared" si="109"/>
        <v>#N/A</v>
      </c>
      <c r="DH19" s="38" t="e">
        <f t="shared" si="66"/>
        <v>#N/A</v>
      </c>
      <c r="DI19" s="38" t="e">
        <f t="shared" si="67"/>
        <v>#N/A</v>
      </c>
      <c r="DJ19" s="38" t="e">
        <f t="shared" si="68"/>
        <v>#N/A</v>
      </c>
      <c r="DK19" s="38" t="e">
        <f t="shared" si="69"/>
        <v>#N/A</v>
      </c>
      <c r="DL19" s="38" t="e">
        <f t="shared" si="110"/>
        <v>#N/A</v>
      </c>
      <c r="DM19" s="38" t="e">
        <f t="shared" si="110"/>
        <v>#N/A</v>
      </c>
      <c r="DN19" s="38" t="e">
        <f t="shared" si="70"/>
        <v>#N/A</v>
      </c>
      <c r="DO19" s="38" t="e">
        <f t="shared" si="71"/>
        <v>#N/A</v>
      </c>
      <c r="DP19" s="38" t="e">
        <f t="shared" si="72"/>
        <v>#N/A</v>
      </c>
      <c r="DQ19" s="38" t="e">
        <f t="shared" si="73"/>
        <v>#N/A</v>
      </c>
      <c r="DR19" s="38" t="e">
        <f t="shared" si="111"/>
        <v>#N/A</v>
      </c>
      <c r="DS19" s="38" t="e">
        <f t="shared" si="111"/>
        <v>#N/A</v>
      </c>
      <c r="DT19" s="96" t="e">
        <f t="shared" si="74"/>
        <v>#N/A</v>
      </c>
      <c r="DU19" s="96" t="e">
        <f t="shared" si="75"/>
        <v>#N/A</v>
      </c>
      <c r="DV19" s="96" t="e">
        <f t="shared" si="76"/>
        <v>#N/A</v>
      </c>
      <c r="DW19" s="96" t="e">
        <f t="shared" si="77"/>
        <v>#N/A</v>
      </c>
      <c r="DX19" s="96" t="e">
        <f t="shared" si="112"/>
        <v>#N/A</v>
      </c>
      <c r="DY19" s="96" t="e">
        <f t="shared" si="112"/>
        <v>#N/A</v>
      </c>
      <c r="DZ19" s="96" t="e">
        <f t="shared" si="78"/>
        <v>#N/A</v>
      </c>
      <c r="EA19" s="96" t="e">
        <f t="shared" si="79"/>
        <v>#N/A</v>
      </c>
      <c r="EB19" s="96" t="e">
        <f t="shared" si="80"/>
        <v>#N/A</v>
      </c>
      <c r="EC19" s="96" t="e">
        <f t="shared" si="81"/>
        <v>#N/A</v>
      </c>
      <c r="ED19" s="96" t="e">
        <f t="shared" si="113"/>
        <v>#N/A</v>
      </c>
      <c r="EE19" s="96" t="e">
        <f t="shared" si="113"/>
        <v>#N/A</v>
      </c>
      <c r="EF19" s="101" t="e">
        <f t="shared" si="82"/>
        <v>#N/A</v>
      </c>
      <c r="EG19" s="101" t="e">
        <f t="shared" si="83"/>
        <v>#N/A</v>
      </c>
      <c r="EH19" s="101" t="e">
        <f t="shared" si="84"/>
        <v>#N/A</v>
      </c>
      <c r="EI19" s="101" t="e">
        <f t="shared" si="85"/>
        <v>#N/A</v>
      </c>
      <c r="EJ19" s="101" t="e">
        <f t="shared" si="114"/>
        <v>#N/A</v>
      </c>
      <c r="EK19" s="101" t="e">
        <f t="shared" si="114"/>
        <v>#N/A</v>
      </c>
      <c r="EL19" s="101" t="e">
        <f t="shared" si="86"/>
        <v>#N/A</v>
      </c>
      <c r="EM19" s="101" t="e">
        <f t="shared" si="87"/>
        <v>#N/A</v>
      </c>
      <c r="EN19" s="101" t="e">
        <f t="shared" si="88"/>
        <v>#N/A</v>
      </c>
      <c r="EO19" s="101" t="e">
        <f t="shared" si="89"/>
        <v>#N/A</v>
      </c>
      <c r="EP19" s="101" t="e">
        <f t="shared" si="115"/>
        <v>#N/A</v>
      </c>
      <c r="EQ19" s="101" t="e">
        <f t="shared" si="115"/>
        <v>#N/A</v>
      </c>
    </row>
    <row r="20" spans="1:147">
      <c r="A20" s="319">
        <v>11</v>
      </c>
      <c r="B20" s="186"/>
      <c r="C20" s="184"/>
      <c r="D20" s="184"/>
      <c r="E20" s="207" t="e">
        <f>IF(D20="Cyprus",VLOOKUP(C20,CODES!$C$5:$D$82,2,FALSE),(VLOOKUP(D20,CODES!$C$5:$D$82,2,FALSE)))</f>
        <v>#N/A</v>
      </c>
      <c r="F20" s="186"/>
      <c r="G20" s="190">
        <f t="shared" si="90"/>
        <v>0</v>
      </c>
      <c r="H20" s="190">
        <f t="shared" si="0"/>
        <v>0</v>
      </c>
      <c r="I20" s="191">
        <f t="shared" si="91"/>
        <v>0</v>
      </c>
      <c r="J20" s="191">
        <f t="shared" si="1"/>
        <v>0</v>
      </c>
      <c r="K20" s="192">
        <f t="shared" si="92"/>
        <v>0</v>
      </c>
      <c r="L20" s="192">
        <f t="shared" si="2"/>
        <v>0</v>
      </c>
      <c r="M20" s="192">
        <f t="shared" si="93"/>
        <v>0</v>
      </c>
      <c r="N20" s="193" t="e">
        <f t="shared" si="3"/>
        <v>#DIV/0!</v>
      </c>
      <c r="O20" s="193" t="e">
        <f t="shared" si="4"/>
        <v>#DIV/0!</v>
      </c>
      <c r="P20" s="186"/>
      <c r="Q20" s="186"/>
      <c r="R20" s="186"/>
      <c r="S20" s="188"/>
      <c r="T20" s="200" t="e">
        <f>VLOOKUP(S20,CODES!$C$87:$D$92,2,FALSE)</f>
        <v>#N/A</v>
      </c>
      <c r="U20" s="194">
        <f t="shared" si="94"/>
        <v>0</v>
      </c>
      <c r="V20" s="201">
        <f t="shared" si="5"/>
        <v>0</v>
      </c>
      <c r="W20" s="202">
        <f t="shared" si="6"/>
        <v>0</v>
      </c>
      <c r="X20" s="203">
        <f t="shared" si="95"/>
        <v>0</v>
      </c>
      <c r="Y20" s="30">
        <f t="shared" si="7"/>
        <v>0</v>
      </c>
      <c r="Z20" s="30">
        <f t="shared" si="8"/>
        <v>0</v>
      </c>
      <c r="AA20" s="30">
        <f t="shared" si="9"/>
        <v>0</v>
      </c>
      <c r="AB20" s="178" t="e">
        <f t="shared" si="10"/>
        <v>#N/A</v>
      </c>
      <c r="AC20" s="60" t="e">
        <f t="shared" si="11"/>
        <v>#N/A</v>
      </c>
      <c r="AD20" s="60" t="e">
        <f t="shared" si="12"/>
        <v>#N/A</v>
      </c>
      <c r="AE20" s="60" t="e">
        <f t="shared" si="13"/>
        <v>#N/A</v>
      </c>
      <c r="AF20" s="60" t="e">
        <f t="shared" si="96"/>
        <v>#N/A</v>
      </c>
      <c r="AG20" s="60" t="e">
        <f t="shared" si="96"/>
        <v>#N/A</v>
      </c>
      <c r="AH20" s="60" t="e">
        <f t="shared" si="14"/>
        <v>#N/A</v>
      </c>
      <c r="AI20" s="60" t="e">
        <f t="shared" si="15"/>
        <v>#N/A</v>
      </c>
      <c r="AJ20" s="60" t="e">
        <f t="shared" si="16"/>
        <v>#N/A</v>
      </c>
      <c r="AK20" s="60" t="e">
        <f t="shared" si="17"/>
        <v>#N/A</v>
      </c>
      <c r="AL20" s="60" t="e">
        <f t="shared" si="97"/>
        <v>#N/A</v>
      </c>
      <c r="AM20" s="60" t="e">
        <f t="shared" si="97"/>
        <v>#N/A</v>
      </c>
      <c r="AN20" s="63" t="e">
        <f t="shared" si="18"/>
        <v>#N/A</v>
      </c>
      <c r="AO20" s="63" t="e">
        <f t="shared" si="19"/>
        <v>#N/A</v>
      </c>
      <c r="AP20" s="63" t="e">
        <f t="shared" si="20"/>
        <v>#N/A</v>
      </c>
      <c r="AQ20" s="63" t="e">
        <f t="shared" si="21"/>
        <v>#N/A</v>
      </c>
      <c r="AR20" s="63" t="e">
        <f t="shared" si="98"/>
        <v>#N/A</v>
      </c>
      <c r="AS20" s="63" t="e">
        <f t="shared" si="98"/>
        <v>#N/A</v>
      </c>
      <c r="AT20" s="63" t="e">
        <f t="shared" si="22"/>
        <v>#N/A</v>
      </c>
      <c r="AU20" s="63" t="e">
        <f t="shared" si="23"/>
        <v>#N/A</v>
      </c>
      <c r="AV20" s="63" t="e">
        <f t="shared" si="24"/>
        <v>#N/A</v>
      </c>
      <c r="AW20" s="63" t="e">
        <f t="shared" si="25"/>
        <v>#N/A</v>
      </c>
      <c r="AX20" s="63" t="e">
        <f t="shared" si="99"/>
        <v>#N/A</v>
      </c>
      <c r="AY20" s="63" t="e">
        <f t="shared" si="99"/>
        <v>#N/A</v>
      </c>
      <c r="AZ20" s="70" t="e">
        <f t="shared" si="26"/>
        <v>#N/A</v>
      </c>
      <c r="BA20" s="70" t="e">
        <f t="shared" si="27"/>
        <v>#N/A</v>
      </c>
      <c r="BB20" s="70" t="e">
        <f t="shared" si="28"/>
        <v>#N/A</v>
      </c>
      <c r="BC20" s="70" t="e">
        <f t="shared" si="29"/>
        <v>#N/A</v>
      </c>
      <c r="BD20" s="70" t="e">
        <f t="shared" si="100"/>
        <v>#N/A</v>
      </c>
      <c r="BE20" s="70" t="e">
        <f t="shared" si="100"/>
        <v>#N/A</v>
      </c>
      <c r="BF20" s="70" t="e">
        <f t="shared" si="30"/>
        <v>#N/A</v>
      </c>
      <c r="BG20" s="70" t="e">
        <f t="shared" si="31"/>
        <v>#N/A</v>
      </c>
      <c r="BH20" s="70" t="e">
        <f t="shared" si="32"/>
        <v>#N/A</v>
      </c>
      <c r="BI20" s="70" t="e">
        <f t="shared" si="33"/>
        <v>#N/A</v>
      </c>
      <c r="BJ20" s="70" t="e">
        <f t="shared" si="101"/>
        <v>#N/A</v>
      </c>
      <c r="BK20" s="70" t="e">
        <f t="shared" si="101"/>
        <v>#N/A</v>
      </c>
      <c r="BL20" s="73" t="e">
        <f t="shared" si="34"/>
        <v>#N/A</v>
      </c>
      <c r="BM20" s="73" t="e">
        <f t="shared" si="35"/>
        <v>#N/A</v>
      </c>
      <c r="BN20" s="73" t="e">
        <f t="shared" si="36"/>
        <v>#N/A</v>
      </c>
      <c r="BO20" s="73" t="e">
        <f t="shared" si="37"/>
        <v>#N/A</v>
      </c>
      <c r="BP20" s="73" t="e">
        <f t="shared" si="102"/>
        <v>#N/A</v>
      </c>
      <c r="BQ20" s="73" t="e">
        <f t="shared" si="102"/>
        <v>#N/A</v>
      </c>
      <c r="BR20" s="73" t="e">
        <f t="shared" si="38"/>
        <v>#N/A</v>
      </c>
      <c r="BS20" s="73" t="e">
        <f t="shared" si="39"/>
        <v>#N/A</v>
      </c>
      <c r="BT20" s="73" t="e">
        <f t="shared" si="40"/>
        <v>#N/A</v>
      </c>
      <c r="BU20" s="73" t="e">
        <f t="shared" si="41"/>
        <v>#N/A</v>
      </c>
      <c r="BV20" s="73" t="e">
        <f t="shared" si="103"/>
        <v>#N/A</v>
      </c>
      <c r="BW20" s="73" t="e">
        <f t="shared" si="103"/>
        <v>#N/A</v>
      </c>
      <c r="BX20" s="66" t="e">
        <f t="shared" si="42"/>
        <v>#N/A</v>
      </c>
      <c r="BY20" s="66" t="e">
        <f t="shared" si="43"/>
        <v>#N/A</v>
      </c>
      <c r="BZ20" s="66" t="e">
        <f t="shared" si="44"/>
        <v>#N/A</v>
      </c>
      <c r="CA20" s="66" t="e">
        <f t="shared" si="45"/>
        <v>#N/A</v>
      </c>
      <c r="CB20" s="66" t="e">
        <f t="shared" si="104"/>
        <v>#N/A</v>
      </c>
      <c r="CC20" s="66" t="e">
        <f t="shared" si="104"/>
        <v>#N/A</v>
      </c>
      <c r="CD20" s="66" t="e">
        <f t="shared" si="46"/>
        <v>#N/A</v>
      </c>
      <c r="CE20" s="66" t="e">
        <f t="shared" si="47"/>
        <v>#N/A</v>
      </c>
      <c r="CF20" s="66" t="e">
        <f t="shared" si="48"/>
        <v>#N/A</v>
      </c>
      <c r="CG20" s="66" t="e">
        <f t="shared" si="49"/>
        <v>#N/A</v>
      </c>
      <c r="CH20" s="66" t="e">
        <f t="shared" si="105"/>
        <v>#N/A</v>
      </c>
      <c r="CI20" s="66" t="e">
        <f t="shared" si="105"/>
        <v>#N/A</v>
      </c>
      <c r="CJ20" s="77" t="e">
        <f t="shared" si="50"/>
        <v>#N/A</v>
      </c>
      <c r="CK20" s="77" t="e">
        <f t="shared" si="51"/>
        <v>#N/A</v>
      </c>
      <c r="CL20" s="77" t="e">
        <f t="shared" si="52"/>
        <v>#N/A</v>
      </c>
      <c r="CM20" s="77" t="e">
        <f t="shared" si="53"/>
        <v>#N/A</v>
      </c>
      <c r="CN20" s="77" t="e">
        <f t="shared" si="106"/>
        <v>#N/A</v>
      </c>
      <c r="CO20" s="77" t="e">
        <f t="shared" si="106"/>
        <v>#N/A</v>
      </c>
      <c r="CP20" s="77" t="e">
        <f t="shared" si="54"/>
        <v>#N/A</v>
      </c>
      <c r="CQ20" s="77" t="e">
        <f t="shared" si="55"/>
        <v>#N/A</v>
      </c>
      <c r="CR20" s="77" t="e">
        <f t="shared" si="56"/>
        <v>#N/A</v>
      </c>
      <c r="CS20" s="77" t="e">
        <f t="shared" si="57"/>
        <v>#N/A</v>
      </c>
      <c r="CT20" s="77" t="e">
        <f t="shared" si="107"/>
        <v>#N/A</v>
      </c>
      <c r="CU20" s="77" t="e">
        <f t="shared" si="107"/>
        <v>#N/A</v>
      </c>
      <c r="CV20" s="84" t="e">
        <f t="shared" si="58"/>
        <v>#N/A</v>
      </c>
      <c r="CW20" s="84" t="e">
        <f t="shared" si="59"/>
        <v>#N/A</v>
      </c>
      <c r="CX20" s="84" t="e">
        <f t="shared" si="60"/>
        <v>#N/A</v>
      </c>
      <c r="CY20" s="84" t="e">
        <f t="shared" si="61"/>
        <v>#N/A</v>
      </c>
      <c r="CZ20" s="84" t="e">
        <f t="shared" si="108"/>
        <v>#N/A</v>
      </c>
      <c r="DA20" s="84" t="e">
        <f t="shared" si="108"/>
        <v>#N/A</v>
      </c>
      <c r="DB20" s="84" t="e">
        <f t="shared" si="62"/>
        <v>#N/A</v>
      </c>
      <c r="DC20" s="84" t="e">
        <f t="shared" si="63"/>
        <v>#N/A</v>
      </c>
      <c r="DD20" s="84" t="e">
        <f t="shared" si="64"/>
        <v>#N/A</v>
      </c>
      <c r="DE20" s="84" t="e">
        <f t="shared" si="65"/>
        <v>#N/A</v>
      </c>
      <c r="DF20" s="84" t="e">
        <f t="shared" si="109"/>
        <v>#N/A</v>
      </c>
      <c r="DG20" s="84" t="e">
        <f t="shared" si="109"/>
        <v>#N/A</v>
      </c>
      <c r="DH20" s="38" t="e">
        <f t="shared" si="66"/>
        <v>#N/A</v>
      </c>
      <c r="DI20" s="38" t="e">
        <f t="shared" si="67"/>
        <v>#N/A</v>
      </c>
      <c r="DJ20" s="38" t="e">
        <f t="shared" si="68"/>
        <v>#N/A</v>
      </c>
      <c r="DK20" s="38" t="e">
        <f t="shared" si="69"/>
        <v>#N/A</v>
      </c>
      <c r="DL20" s="38" t="e">
        <f t="shared" si="110"/>
        <v>#N/A</v>
      </c>
      <c r="DM20" s="38" t="e">
        <f t="shared" si="110"/>
        <v>#N/A</v>
      </c>
      <c r="DN20" s="38" t="e">
        <f t="shared" si="70"/>
        <v>#N/A</v>
      </c>
      <c r="DO20" s="38" t="e">
        <f t="shared" si="71"/>
        <v>#N/A</v>
      </c>
      <c r="DP20" s="38" t="e">
        <f t="shared" si="72"/>
        <v>#N/A</v>
      </c>
      <c r="DQ20" s="38" t="e">
        <f t="shared" si="73"/>
        <v>#N/A</v>
      </c>
      <c r="DR20" s="38" t="e">
        <f t="shared" si="111"/>
        <v>#N/A</v>
      </c>
      <c r="DS20" s="38" t="e">
        <f t="shared" si="111"/>
        <v>#N/A</v>
      </c>
      <c r="DT20" s="96" t="e">
        <f t="shared" si="74"/>
        <v>#N/A</v>
      </c>
      <c r="DU20" s="96" t="e">
        <f t="shared" si="75"/>
        <v>#N/A</v>
      </c>
      <c r="DV20" s="96" t="e">
        <f t="shared" si="76"/>
        <v>#N/A</v>
      </c>
      <c r="DW20" s="96" t="e">
        <f t="shared" si="77"/>
        <v>#N/A</v>
      </c>
      <c r="DX20" s="96" t="e">
        <f t="shared" si="112"/>
        <v>#N/A</v>
      </c>
      <c r="DY20" s="96" t="e">
        <f t="shared" si="112"/>
        <v>#N/A</v>
      </c>
      <c r="DZ20" s="96" t="e">
        <f t="shared" si="78"/>
        <v>#N/A</v>
      </c>
      <c r="EA20" s="96" t="e">
        <f t="shared" si="79"/>
        <v>#N/A</v>
      </c>
      <c r="EB20" s="96" t="e">
        <f t="shared" si="80"/>
        <v>#N/A</v>
      </c>
      <c r="EC20" s="96" t="e">
        <f t="shared" si="81"/>
        <v>#N/A</v>
      </c>
      <c r="ED20" s="96" t="e">
        <f t="shared" si="113"/>
        <v>#N/A</v>
      </c>
      <c r="EE20" s="96" t="e">
        <f t="shared" si="113"/>
        <v>#N/A</v>
      </c>
      <c r="EF20" s="101" t="e">
        <f t="shared" si="82"/>
        <v>#N/A</v>
      </c>
      <c r="EG20" s="101" t="e">
        <f t="shared" si="83"/>
        <v>#N/A</v>
      </c>
      <c r="EH20" s="101" t="e">
        <f t="shared" si="84"/>
        <v>#N/A</v>
      </c>
      <c r="EI20" s="101" t="e">
        <f t="shared" si="85"/>
        <v>#N/A</v>
      </c>
      <c r="EJ20" s="101" t="e">
        <f t="shared" si="114"/>
        <v>#N/A</v>
      </c>
      <c r="EK20" s="101" t="e">
        <f t="shared" si="114"/>
        <v>#N/A</v>
      </c>
      <c r="EL20" s="101" t="e">
        <f t="shared" si="86"/>
        <v>#N/A</v>
      </c>
      <c r="EM20" s="101" t="e">
        <f t="shared" si="87"/>
        <v>#N/A</v>
      </c>
      <c r="EN20" s="101" t="e">
        <f t="shared" si="88"/>
        <v>#N/A</v>
      </c>
      <c r="EO20" s="101" t="e">
        <f t="shared" si="89"/>
        <v>#N/A</v>
      </c>
      <c r="EP20" s="101" t="e">
        <f t="shared" si="115"/>
        <v>#N/A</v>
      </c>
      <c r="EQ20" s="101" t="e">
        <f t="shared" si="115"/>
        <v>#N/A</v>
      </c>
    </row>
    <row r="21" spans="1:147">
      <c r="A21" s="319">
        <v>12</v>
      </c>
      <c r="B21" s="186"/>
      <c r="C21" s="184"/>
      <c r="D21" s="184"/>
      <c r="E21" s="207" t="e">
        <f>IF(D21="Cyprus",VLOOKUP(C21,CODES!$C$5:$D$82,2,FALSE),(VLOOKUP(D21,CODES!$C$5:$D$82,2,FALSE)))</f>
        <v>#N/A</v>
      </c>
      <c r="F21" s="186"/>
      <c r="G21" s="190">
        <f t="shared" si="90"/>
        <v>0</v>
      </c>
      <c r="H21" s="190">
        <f t="shared" si="0"/>
        <v>0</v>
      </c>
      <c r="I21" s="191">
        <f t="shared" si="91"/>
        <v>0</v>
      </c>
      <c r="J21" s="191">
        <f t="shared" si="1"/>
        <v>0</v>
      </c>
      <c r="K21" s="192">
        <f t="shared" si="92"/>
        <v>0</v>
      </c>
      <c r="L21" s="192">
        <f t="shared" si="2"/>
        <v>0</v>
      </c>
      <c r="M21" s="192">
        <f t="shared" si="93"/>
        <v>0</v>
      </c>
      <c r="N21" s="193" t="e">
        <f t="shared" si="3"/>
        <v>#DIV/0!</v>
      </c>
      <c r="O21" s="193" t="e">
        <f t="shared" si="4"/>
        <v>#DIV/0!</v>
      </c>
      <c r="P21" s="186"/>
      <c r="Q21" s="186"/>
      <c r="R21" s="186"/>
      <c r="S21" s="188"/>
      <c r="T21" s="200" t="e">
        <f>VLOOKUP(S21,CODES!$C$87:$D$92,2,FALSE)</f>
        <v>#N/A</v>
      </c>
      <c r="U21" s="194">
        <f t="shared" si="94"/>
        <v>0</v>
      </c>
      <c r="V21" s="201">
        <f t="shared" si="5"/>
        <v>0</v>
      </c>
      <c r="W21" s="202">
        <f t="shared" si="6"/>
        <v>0</v>
      </c>
      <c r="X21" s="203">
        <f t="shared" si="95"/>
        <v>0</v>
      </c>
      <c r="Y21" s="30">
        <f t="shared" si="7"/>
        <v>0</v>
      </c>
      <c r="Z21" s="30">
        <f t="shared" si="8"/>
        <v>0</v>
      </c>
      <c r="AA21" s="30">
        <f t="shared" si="9"/>
        <v>0</v>
      </c>
      <c r="AB21" s="178" t="e">
        <f t="shared" si="10"/>
        <v>#N/A</v>
      </c>
      <c r="AC21" s="60" t="e">
        <f t="shared" si="11"/>
        <v>#N/A</v>
      </c>
      <c r="AD21" s="60" t="e">
        <f t="shared" si="12"/>
        <v>#N/A</v>
      </c>
      <c r="AE21" s="60" t="e">
        <f t="shared" si="13"/>
        <v>#N/A</v>
      </c>
      <c r="AF21" s="60" t="e">
        <f t="shared" si="96"/>
        <v>#N/A</v>
      </c>
      <c r="AG21" s="60" t="e">
        <f t="shared" si="96"/>
        <v>#N/A</v>
      </c>
      <c r="AH21" s="60" t="e">
        <f t="shared" si="14"/>
        <v>#N/A</v>
      </c>
      <c r="AI21" s="60" t="e">
        <f t="shared" si="15"/>
        <v>#N/A</v>
      </c>
      <c r="AJ21" s="60" t="e">
        <f t="shared" si="16"/>
        <v>#N/A</v>
      </c>
      <c r="AK21" s="60" t="e">
        <f t="shared" si="17"/>
        <v>#N/A</v>
      </c>
      <c r="AL21" s="60" t="e">
        <f t="shared" si="97"/>
        <v>#N/A</v>
      </c>
      <c r="AM21" s="60" t="e">
        <f t="shared" si="97"/>
        <v>#N/A</v>
      </c>
      <c r="AN21" s="63" t="e">
        <f t="shared" si="18"/>
        <v>#N/A</v>
      </c>
      <c r="AO21" s="63" t="e">
        <f t="shared" si="19"/>
        <v>#N/A</v>
      </c>
      <c r="AP21" s="63" t="e">
        <f t="shared" si="20"/>
        <v>#N/A</v>
      </c>
      <c r="AQ21" s="63" t="e">
        <f t="shared" si="21"/>
        <v>#N/A</v>
      </c>
      <c r="AR21" s="63" t="e">
        <f t="shared" si="98"/>
        <v>#N/A</v>
      </c>
      <c r="AS21" s="63" t="e">
        <f t="shared" si="98"/>
        <v>#N/A</v>
      </c>
      <c r="AT21" s="63" t="e">
        <f t="shared" si="22"/>
        <v>#N/A</v>
      </c>
      <c r="AU21" s="63" t="e">
        <f t="shared" si="23"/>
        <v>#N/A</v>
      </c>
      <c r="AV21" s="63" t="e">
        <f t="shared" si="24"/>
        <v>#N/A</v>
      </c>
      <c r="AW21" s="63" t="e">
        <f t="shared" si="25"/>
        <v>#N/A</v>
      </c>
      <c r="AX21" s="63" t="e">
        <f t="shared" si="99"/>
        <v>#N/A</v>
      </c>
      <c r="AY21" s="63" t="e">
        <f t="shared" si="99"/>
        <v>#N/A</v>
      </c>
      <c r="AZ21" s="70" t="e">
        <f t="shared" si="26"/>
        <v>#N/A</v>
      </c>
      <c r="BA21" s="70" t="e">
        <f t="shared" si="27"/>
        <v>#N/A</v>
      </c>
      <c r="BB21" s="70" t="e">
        <f t="shared" si="28"/>
        <v>#N/A</v>
      </c>
      <c r="BC21" s="70" t="e">
        <f t="shared" si="29"/>
        <v>#N/A</v>
      </c>
      <c r="BD21" s="70" t="e">
        <f t="shared" si="100"/>
        <v>#N/A</v>
      </c>
      <c r="BE21" s="70" t="e">
        <f t="shared" si="100"/>
        <v>#N/A</v>
      </c>
      <c r="BF21" s="70" t="e">
        <f t="shared" si="30"/>
        <v>#N/A</v>
      </c>
      <c r="BG21" s="70" t="e">
        <f t="shared" si="31"/>
        <v>#N/A</v>
      </c>
      <c r="BH21" s="70" t="e">
        <f t="shared" si="32"/>
        <v>#N/A</v>
      </c>
      <c r="BI21" s="70" t="e">
        <f t="shared" si="33"/>
        <v>#N/A</v>
      </c>
      <c r="BJ21" s="70" t="e">
        <f t="shared" si="101"/>
        <v>#N/A</v>
      </c>
      <c r="BK21" s="70" t="e">
        <f t="shared" si="101"/>
        <v>#N/A</v>
      </c>
      <c r="BL21" s="73" t="e">
        <f t="shared" si="34"/>
        <v>#N/A</v>
      </c>
      <c r="BM21" s="73" t="e">
        <f t="shared" si="35"/>
        <v>#N/A</v>
      </c>
      <c r="BN21" s="73" t="e">
        <f t="shared" si="36"/>
        <v>#N/A</v>
      </c>
      <c r="BO21" s="73" t="e">
        <f t="shared" si="37"/>
        <v>#N/A</v>
      </c>
      <c r="BP21" s="73" t="e">
        <f t="shared" si="102"/>
        <v>#N/A</v>
      </c>
      <c r="BQ21" s="73" t="e">
        <f t="shared" si="102"/>
        <v>#N/A</v>
      </c>
      <c r="BR21" s="73" t="e">
        <f t="shared" si="38"/>
        <v>#N/A</v>
      </c>
      <c r="BS21" s="73" t="e">
        <f t="shared" si="39"/>
        <v>#N/A</v>
      </c>
      <c r="BT21" s="73" t="e">
        <f t="shared" si="40"/>
        <v>#N/A</v>
      </c>
      <c r="BU21" s="73" t="e">
        <f t="shared" si="41"/>
        <v>#N/A</v>
      </c>
      <c r="BV21" s="73" t="e">
        <f t="shared" si="103"/>
        <v>#N/A</v>
      </c>
      <c r="BW21" s="73" t="e">
        <f t="shared" si="103"/>
        <v>#N/A</v>
      </c>
      <c r="BX21" s="66" t="e">
        <f t="shared" si="42"/>
        <v>#N/A</v>
      </c>
      <c r="BY21" s="66" t="e">
        <f t="shared" si="43"/>
        <v>#N/A</v>
      </c>
      <c r="BZ21" s="66" t="e">
        <f t="shared" si="44"/>
        <v>#N/A</v>
      </c>
      <c r="CA21" s="66" t="e">
        <f t="shared" si="45"/>
        <v>#N/A</v>
      </c>
      <c r="CB21" s="66" t="e">
        <f t="shared" si="104"/>
        <v>#N/A</v>
      </c>
      <c r="CC21" s="66" t="e">
        <f t="shared" si="104"/>
        <v>#N/A</v>
      </c>
      <c r="CD21" s="66" t="e">
        <f t="shared" si="46"/>
        <v>#N/A</v>
      </c>
      <c r="CE21" s="66" t="e">
        <f t="shared" si="47"/>
        <v>#N/A</v>
      </c>
      <c r="CF21" s="66" t="e">
        <f t="shared" si="48"/>
        <v>#N/A</v>
      </c>
      <c r="CG21" s="66" t="e">
        <f t="shared" si="49"/>
        <v>#N/A</v>
      </c>
      <c r="CH21" s="66" t="e">
        <f t="shared" si="105"/>
        <v>#N/A</v>
      </c>
      <c r="CI21" s="66" t="e">
        <f t="shared" si="105"/>
        <v>#N/A</v>
      </c>
      <c r="CJ21" s="77" t="e">
        <f t="shared" si="50"/>
        <v>#N/A</v>
      </c>
      <c r="CK21" s="77" t="e">
        <f t="shared" si="51"/>
        <v>#N/A</v>
      </c>
      <c r="CL21" s="77" t="e">
        <f t="shared" si="52"/>
        <v>#N/A</v>
      </c>
      <c r="CM21" s="77" t="e">
        <f t="shared" si="53"/>
        <v>#N/A</v>
      </c>
      <c r="CN21" s="77" t="e">
        <f t="shared" si="106"/>
        <v>#N/A</v>
      </c>
      <c r="CO21" s="77" t="e">
        <f t="shared" si="106"/>
        <v>#N/A</v>
      </c>
      <c r="CP21" s="77" t="e">
        <f t="shared" si="54"/>
        <v>#N/A</v>
      </c>
      <c r="CQ21" s="77" t="e">
        <f t="shared" si="55"/>
        <v>#N/A</v>
      </c>
      <c r="CR21" s="77" t="e">
        <f t="shared" si="56"/>
        <v>#N/A</v>
      </c>
      <c r="CS21" s="77" t="e">
        <f t="shared" si="57"/>
        <v>#N/A</v>
      </c>
      <c r="CT21" s="77" t="e">
        <f t="shared" si="107"/>
        <v>#N/A</v>
      </c>
      <c r="CU21" s="77" t="e">
        <f t="shared" si="107"/>
        <v>#N/A</v>
      </c>
      <c r="CV21" s="84" t="e">
        <f t="shared" si="58"/>
        <v>#N/A</v>
      </c>
      <c r="CW21" s="84" t="e">
        <f t="shared" si="59"/>
        <v>#N/A</v>
      </c>
      <c r="CX21" s="84" t="e">
        <f t="shared" si="60"/>
        <v>#N/A</v>
      </c>
      <c r="CY21" s="84" t="e">
        <f t="shared" si="61"/>
        <v>#N/A</v>
      </c>
      <c r="CZ21" s="84" t="e">
        <f t="shared" si="108"/>
        <v>#N/A</v>
      </c>
      <c r="DA21" s="84" t="e">
        <f t="shared" si="108"/>
        <v>#N/A</v>
      </c>
      <c r="DB21" s="84" t="e">
        <f t="shared" si="62"/>
        <v>#N/A</v>
      </c>
      <c r="DC21" s="84" t="e">
        <f t="shared" si="63"/>
        <v>#N/A</v>
      </c>
      <c r="DD21" s="84" t="e">
        <f t="shared" si="64"/>
        <v>#N/A</v>
      </c>
      <c r="DE21" s="84" t="e">
        <f t="shared" si="65"/>
        <v>#N/A</v>
      </c>
      <c r="DF21" s="84" t="e">
        <f t="shared" si="109"/>
        <v>#N/A</v>
      </c>
      <c r="DG21" s="84" t="e">
        <f t="shared" si="109"/>
        <v>#N/A</v>
      </c>
      <c r="DH21" s="38" t="e">
        <f t="shared" si="66"/>
        <v>#N/A</v>
      </c>
      <c r="DI21" s="38" t="e">
        <f t="shared" si="67"/>
        <v>#N/A</v>
      </c>
      <c r="DJ21" s="38" t="e">
        <f t="shared" si="68"/>
        <v>#N/A</v>
      </c>
      <c r="DK21" s="38" t="e">
        <f t="shared" si="69"/>
        <v>#N/A</v>
      </c>
      <c r="DL21" s="38" t="e">
        <f t="shared" si="110"/>
        <v>#N/A</v>
      </c>
      <c r="DM21" s="38" t="e">
        <f t="shared" si="110"/>
        <v>#N/A</v>
      </c>
      <c r="DN21" s="38" t="e">
        <f t="shared" si="70"/>
        <v>#N/A</v>
      </c>
      <c r="DO21" s="38" t="e">
        <f t="shared" si="71"/>
        <v>#N/A</v>
      </c>
      <c r="DP21" s="38" t="e">
        <f t="shared" si="72"/>
        <v>#N/A</v>
      </c>
      <c r="DQ21" s="38" t="e">
        <f t="shared" si="73"/>
        <v>#N/A</v>
      </c>
      <c r="DR21" s="38" t="e">
        <f t="shared" si="111"/>
        <v>#N/A</v>
      </c>
      <c r="DS21" s="38" t="e">
        <f t="shared" si="111"/>
        <v>#N/A</v>
      </c>
      <c r="DT21" s="96" t="e">
        <f t="shared" si="74"/>
        <v>#N/A</v>
      </c>
      <c r="DU21" s="96" t="e">
        <f t="shared" si="75"/>
        <v>#N/A</v>
      </c>
      <c r="DV21" s="96" t="e">
        <f t="shared" si="76"/>
        <v>#N/A</v>
      </c>
      <c r="DW21" s="96" t="e">
        <f t="shared" si="77"/>
        <v>#N/A</v>
      </c>
      <c r="DX21" s="96" t="e">
        <f t="shared" si="112"/>
        <v>#N/A</v>
      </c>
      <c r="DY21" s="96" t="e">
        <f t="shared" si="112"/>
        <v>#N/A</v>
      </c>
      <c r="DZ21" s="96" t="e">
        <f t="shared" si="78"/>
        <v>#N/A</v>
      </c>
      <c r="EA21" s="96" t="e">
        <f t="shared" si="79"/>
        <v>#N/A</v>
      </c>
      <c r="EB21" s="96" t="e">
        <f t="shared" si="80"/>
        <v>#N/A</v>
      </c>
      <c r="EC21" s="96" t="e">
        <f t="shared" si="81"/>
        <v>#N/A</v>
      </c>
      <c r="ED21" s="96" t="e">
        <f t="shared" si="113"/>
        <v>#N/A</v>
      </c>
      <c r="EE21" s="96" t="e">
        <f t="shared" si="113"/>
        <v>#N/A</v>
      </c>
      <c r="EF21" s="101" t="e">
        <f t="shared" si="82"/>
        <v>#N/A</v>
      </c>
      <c r="EG21" s="101" t="e">
        <f t="shared" si="83"/>
        <v>#N/A</v>
      </c>
      <c r="EH21" s="101" t="e">
        <f t="shared" si="84"/>
        <v>#N/A</v>
      </c>
      <c r="EI21" s="101" t="e">
        <f t="shared" si="85"/>
        <v>#N/A</v>
      </c>
      <c r="EJ21" s="101" t="e">
        <f t="shared" si="114"/>
        <v>#N/A</v>
      </c>
      <c r="EK21" s="101" t="e">
        <f t="shared" si="114"/>
        <v>#N/A</v>
      </c>
      <c r="EL21" s="101" t="e">
        <f t="shared" si="86"/>
        <v>#N/A</v>
      </c>
      <c r="EM21" s="101" t="e">
        <f t="shared" si="87"/>
        <v>#N/A</v>
      </c>
      <c r="EN21" s="101" t="e">
        <f t="shared" si="88"/>
        <v>#N/A</v>
      </c>
      <c r="EO21" s="101" t="e">
        <f t="shared" si="89"/>
        <v>#N/A</v>
      </c>
      <c r="EP21" s="101" t="e">
        <f t="shared" si="115"/>
        <v>#N/A</v>
      </c>
      <c r="EQ21" s="101" t="e">
        <f t="shared" si="115"/>
        <v>#N/A</v>
      </c>
    </row>
    <row r="22" spans="1:147">
      <c r="A22" s="319">
        <v>13</v>
      </c>
      <c r="B22" s="186"/>
      <c r="C22" s="184"/>
      <c r="D22" s="184"/>
      <c r="E22" s="207" t="e">
        <f>IF(D22="Cyprus",VLOOKUP(C22,CODES!$C$5:$D$82,2,FALSE),(VLOOKUP(D22,CODES!$C$5:$D$82,2,FALSE)))</f>
        <v>#N/A</v>
      </c>
      <c r="F22" s="186"/>
      <c r="G22" s="190">
        <f t="shared" si="90"/>
        <v>0</v>
      </c>
      <c r="H22" s="190">
        <f t="shared" si="0"/>
        <v>0</v>
      </c>
      <c r="I22" s="191">
        <f t="shared" si="91"/>
        <v>0</v>
      </c>
      <c r="J22" s="191">
        <f t="shared" si="1"/>
        <v>0</v>
      </c>
      <c r="K22" s="192">
        <f t="shared" si="92"/>
        <v>0</v>
      </c>
      <c r="L22" s="192">
        <f t="shared" si="2"/>
        <v>0</v>
      </c>
      <c r="M22" s="192">
        <f t="shared" si="93"/>
        <v>0</v>
      </c>
      <c r="N22" s="193" t="e">
        <f t="shared" si="3"/>
        <v>#DIV/0!</v>
      </c>
      <c r="O22" s="193" t="e">
        <f t="shared" si="4"/>
        <v>#DIV/0!</v>
      </c>
      <c r="P22" s="186"/>
      <c r="Q22" s="186"/>
      <c r="R22" s="186"/>
      <c r="S22" s="188"/>
      <c r="T22" s="200" t="e">
        <f>VLOOKUP(S22,CODES!$C$87:$D$92,2,FALSE)</f>
        <v>#N/A</v>
      </c>
      <c r="U22" s="194">
        <f t="shared" si="94"/>
        <v>0</v>
      </c>
      <c r="V22" s="201">
        <f t="shared" si="5"/>
        <v>0</v>
      </c>
      <c r="W22" s="202">
        <f t="shared" si="6"/>
        <v>0</v>
      </c>
      <c r="X22" s="203">
        <f t="shared" si="95"/>
        <v>0</v>
      </c>
      <c r="Y22" s="30">
        <f t="shared" si="7"/>
        <v>0</v>
      </c>
      <c r="Z22" s="30">
        <f t="shared" si="8"/>
        <v>0</v>
      </c>
      <c r="AA22" s="30">
        <f t="shared" si="9"/>
        <v>0</v>
      </c>
      <c r="AB22" s="178" t="e">
        <f t="shared" si="10"/>
        <v>#N/A</v>
      </c>
      <c r="AC22" s="60" t="e">
        <f t="shared" si="11"/>
        <v>#N/A</v>
      </c>
      <c r="AD22" s="60" t="e">
        <f t="shared" si="12"/>
        <v>#N/A</v>
      </c>
      <c r="AE22" s="60" t="e">
        <f t="shared" si="13"/>
        <v>#N/A</v>
      </c>
      <c r="AF22" s="60" t="e">
        <f t="shared" si="96"/>
        <v>#N/A</v>
      </c>
      <c r="AG22" s="60" t="e">
        <f t="shared" si="96"/>
        <v>#N/A</v>
      </c>
      <c r="AH22" s="60" t="e">
        <f t="shared" si="14"/>
        <v>#N/A</v>
      </c>
      <c r="AI22" s="60" t="e">
        <f t="shared" si="15"/>
        <v>#N/A</v>
      </c>
      <c r="AJ22" s="60" t="e">
        <f t="shared" si="16"/>
        <v>#N/A</v>
      </c>
      <c r="AK22" s="60" t="e">
        <f t="shared" si="17"/>
        <v>#N/A</v>
      </c>
      <c r="AL22" s="60" t="e">
        <f t="shared" si="97"/>
        <v>#N/A</v>
      </c>
      <c r="AM22" s="60" t="e">
        <f t="shared" si="97"/>
        <v>#N/A</v>
      </c>
      <c r="AN22" s="63" t="e">
        <f t="shared" si="18"/>
        <v>#N/A</v>
      </c>
      <c r="AO22" s="63" t="e">
        <f t="shared" si="19"/>
        <v>#N/A</v>
      </c>
      <c r="AP22" s="63" t="e">
        <f t="shared" si="20"/>
        <v>#N/A</v>
      </c>
      <c r="AQ22" s="63" t="e">
        <f t="shared" si="21"/>
        <v>#N/A</v>
      </c>
      <c r="AR22" s="63" t="e">
        <f t="shared" si="98"/>
        <v>#N/A</v>
      </c>
      <c r="AS22" s="63" t="e">
        <f t="shared" si="98"/>
        <v>#N/A</v>
      </c>
      <c r="AT22" s="63" t="e">
        <f t="shared" si="22"/>
        <v>#N/A</v>
      </c>
      <c r="AU22" s="63" t="e">
        <f t="shared" si="23"/>
        <v>#N/A</v>
      </c>
      <c r="AV22" s="63" t="e">
        <f t="shared" si="24"/>
        <v>#N/A</v>
      </c>
      <c r="AW22" s="63" t="e">
        <f t="shared" si="25"/>
        <v>#N/A</v>
      </c>
      <c r="AX22" s="63" t="e">
        <f t="shared" si="99"/>
        <v>#N/A</v>
      </c>
      <c r="AY22" s="63" t="e">
        <f t="shared" si="99"/>
        <v>#N/A</v>
      </c>
      <c r="AZ22" s="70" t="e">
        <f t="shared" si="26"/>
        <v>#N/A</v>
      </c>
      <c r="BA22" s="70" t="e">
        <f t="shared" si="27"/>
        <v>#N/A</v>
      </c>
      <c r="BB22" s="70" t="e">
        <f t="shared" si="28"/>
        <v>#N/A</v>
      </c>
      <c r="BC22" s="70" t="e">
        <f t="shared" si="29"/>
        <v>#N/A</v>
      </c>
      <c r="BD22" s="70" t="e">
        <f t="shared" si="100"/>
        <v>#N/A</v>
      </c>
      <c r="BE22" s="70" t="e">
        <f t="shared" si="100"/>
        <v>#N/A</v>
      </c>
      <c r="BF22" s="70" t="e">
        <f t="shared" si="30"/>
        <v>#N/A</v>
      </c>
      <c r="BG22" s="70" t="e">
        <f t="shared" si="31"/>
        <v>#N/A</v>
      </c>
      <c r="BH22" s="70" t="e">
        <f t="shared" si="32"/>
        <v>#N/A</v>
      </c>
      <c r="BI22" s="70" t="e">
        <f t="shared" si="33"/>
        <v>#N/A</v>
      </c>
      <c r="BJ22" s="70" t="e">
        <f t="shared" si="101"/>
        <v>#N/A</v>
      </c>
      <c r="BK22" s="70" t="e">
        <f t="shared" si="101"/>
        <v>#N/A</v>
      </c>
      <c r="BL22" s="73" t="e">
        <f t="shared" si="34"/>
        <v>#N/A</v>
      </c>
      <c r="BM22" s="73" t="e">
        <f t="shared" si="35"/>
        <v>#N/A</v>
      </c>
      <c r="BN22" s="73" t="e">
        <f t="shared" si="36"/>
        <v>#N/A</v>
      </c>
      <c r="BO22" s="73" t="e">
        <f t="shared" si="37"/>
        <v>#N/A</v>
      </c>
      <c r="BP22" s="73" t="e">
        <f t="shared" si="102"/>
        <v>#N/A</v>
      </c>
      <c r="BQ22" s="73" t="e">
        <f t="shared" si="102"/>
        <v>#N/A</v>
      </c>
      <c r="BR22" s="73" t="e">
        <f t="shared" si="38"/>
        <v>#N/A</v>
      </c>
      <c r="BS22" s="73" t="e">
        <f t="shared" si="39"/>
        <v>#N/A</v>
      </c>
      <c r="BT22" s="73" t="e">
        <f t="shared" si="40"/>
        <v>#N/A</v>
      </c>
      <c r="BU22" s="73" t="e">
        <f t="shared" si="41"/>
        <v>#N/A</v>
      </c>
      <c r="BV22" s="73" t="e">
        <f t="shared" si="103"/>
        <v>#N/A</v>
      </c>
      <c r="BW22" s="73" t="e">
        <f t="shared" si="103"/>
        <v>#N/A</v>
      </c>
      <c r="BX22" s="66" t="e">
        <f t="shared" si="42"/>
        <v>#N/A</v>
      </c>
      <c r="BY22" s="66" t="e">
        <f t="shared" si="43"/>
        <v>#N/A</v>
      </c>
      <c r="BZ22" s="66" t="e">
        <f t="shared" si="44"/>
        <v>#N/A</v>
      </c>
      <c r="CA22" s="66" t="e">
        <f t="shared" si="45"/>
        <v>#N/A</v>
      </c>
      <c r="CB22" s="66" t="e">
        <f t="shared" si="104"/>
        <v>#N/A</v>
      </c>
      <c r="CC22" s="66" t="e">
        <f t="shared" si="104"/>
        <v>#N/A</v>
      </c>
      <c r="CD22" s="66" t="e">
        <f t="shared" si="46"/>
        <v>#N/A</v>
      </c>
      <c r="CE22" s="66" t="e">
        <f t="shared" si="47"/>
        <v>#N/A</v>
      </c>
      <c r="CF22" s="66" t="e">
        <f t="shared" si="48"/>
        <v>#N/A</v>
      </c>
      <c r="CG22" s="66" t="e">
        <f t="shared" si="49"/>
        <v>#N/A</v>
      </c>
      <c r="CH22" s="66" t="e">
        <f t="shared" si="105"/>
        <v>#N/A</v>
      </c>
      <c r="CI22" s="66" t="e">
        <f t="shared" si="105"/>
        <v>#N/A</v>
      </c>
      <c r="CJ22" s="77" t="e">
        <f t="shared" si="50"/>
        <v>#N/A</v>
      </c>
      <c r="CK22" s="77" t="e">
        <f t="shared" si="51"/>
        <v>#N/A</v>
      </c>
      <c r="CL22" s="77" t="e">
        <f t="shared" si="52"/>
        <v>#N/A</v>
      </c>
      <c r="CM22" s="77" t="e">
        <f t="shared" si="53"/>
        <v>#N/A</v>
      </c>
      <c r="CN22" s="77" t="e">
        <f t="shared" si="106"/>
        <v>#N/A</v>
      </c>
      <c r="CO22" s="77" t="e">
        <f t="shared" si="106"/>
        <v>#N/A</v>
      </c>
      <c r="CP22" s="77" t="e">
        <f t="shared" si="54"/>
        <v>#N/A</v>
      </c>
      <c r="CQ22" s="77" t="e">
        <f t="shared" si="55"/>
        <v>#N/A</v>
      </c>
      <c r="CR22" s="77" t="e">
        <f t="shared" si="56"/>
        <v>#N/A</v>
      </c>
      <c r="CS22" s="77" t="e">
        <f t="shared" si="57"/>
        <v>#N/A</v>
      </c>
      <c r="CT22" s="77" t="e">
        <f t="shared" si="107"/>
        <v>#N/A</v>
      </c>
      <c r="CU22" s="77" t="e">
        <f t="shared" si="107"/>
        <v>#N/A</v>
      </c>
      <c r="CV22" s="84" t="e">
        <f t="shared" si="58"/>
        <v>#N/A</v>
      </c>
      <c r="CW22" s="84" t="e">
        <f t="shared" si="59"/>
        <v>#N/A</v>
      </c>
      <c r="CX22" s="84" t="e">
        <f t="shared" si="60"/>
        <v>#N/A</v>
      </c>
      <c r="CY22" s="84" t="e">
        <f t="shared" si="61"/>
        <v>#N/A</v>
      </c>
      <c r="CZ22" s="84" t="e">
        <f t="shared" si="108"/>
        <v>#N/A</v>
      </c>
      <c r="DA22" s="84" t="e">
        <f t="shared" si="108"/>
        <v>#N/A</v>
      </c>
      <c r="DB22" s="84" t="e">
        <f t="shared" si="62"/>
        <v>#N/A</v>
      </c>
      <c r="DC22" s="84" t="e">
        <f t="shared" si="63"/>
        <v>#N/A</v>
      </c>
      <c r="DD22" s="84" t="e">
        <f t="shared" si="64"/>
        <v>#N/A</v>
      </c>
      <c r="DE22" s="84" t="e">
        <f t="shared" si="65"/>
        <v>#N/A</v>
      </c>
      <c r="DF22" s="84" t="e">
        <f t="shared" si="109"/>
        <v>#N/A</v>
      </c>
      <c r="DG22" s="84" t="e">
        <f t="shared" si="109"/>
        <v>#N/A</v>
      </c>
      <c r="DH22" s="38" t="e">
        <f t="shared" si="66"/>
        <v>#N/A</v>
      </c>
      <c r="DI22" s="38" t="e">
        <f t="shared" si="67"/>
        <v>#N/A</v>
      </c>
      <c r="DJ22" s="38" t="e">
        <f t="shared" si="68"/>
        <v>#N/A</v>
      </c>
      <c r="DK22" s="38" t="e">
        <f t="shared" si="69"/>
        <v>#N/A</v>
      </c>
      <c r="DL22" s="38" t="e">
        <f t="shared" si="110"/>
        <v>#N/A</v>
      </c>
      <c r="DM22" s="38" t="e">
        <f t="shared" si="110"/>
        <v>#N/A</v>
      </c>
      <c r="DN22" s="38" t="e">
        <f t="shared" si="70"/>
        <v>#N/A</v>
      </c>
      <c r="DO22" s="38" t="e">
        <f t="shared" si="71"/>
        <v>#N/A</v>
      </c>
      <c r="DP22" s="38" t="e">
        <f t="shared" si="72"/>
        <v>#N/A</v>
      </c>
      <c r="DQ22" s="38" t="e">
        <f t="shared" si="73"/>
        <v>#N/A</v>
      </c>
      <c r="DR22" s="38" t="e">
        <f t="shared" si="111"/>
        <v>#N/A</v>
      </c>
      <c r="DS22" s="38" t="e">
        <f t="shared" si="111"/>
        <v>#N/A</v>
      </c>
      <c r="DT22" s="96" t="e">
        <f t="shared" si="74"/>
        <v>#N/A</v>
      </c>
      <c r="DU22" s="96" t="e">
        <f t="shared" si="75"/>
        <v>#N/A</v>
      </c>
      <c r="DV22" s="96" t="e">
        <f t="shared" si="76"/>
        <v>#N/A</v>
      </c>
      <c r="DW22" s="96" t="e">
        <f t="shared" si="77"/>
        <v>#N/A</v>
      </c>
      <c r="DX22" s="96" t="e">
        <f t="shared" si="112"/>
        <v>#N/A</v>
      </c>
      <c r="DY22" s="96" t="e">
        <f t="shared" si="112"/>
        <v>#N/A</v>
      </c>
      <c r="DZ22" s="96" t="e">
        <f t="shared" si="78"/>
        <v>#N/A</v>
      </c>
      <c r="EA22" s="96" t="e">
        <f t="shared" si="79"/>
        <v>#N/A</v>
      </c>
      <c r="EB22" s="96" t="e">
        <f t="shared" si="80"/>
        <v>#N/A</v>
      </c>
      <c r="EC22" s="96" t="e">
        <f t="shared" si="81"/>
        <v>#N/A</v>
      </c>
      <c r="ED22" s="96" t="e">
        <f t="shared" si="113"/>
        <v>#N/A</v>
      </c>
      <c r="EE22" s="96" t="e">
        <f t="shared" si="113"/>
        <v>#N/A</v>
      </c>
      <c r="EF22" s="101" t="e">
        <f t="shared" si="82"/>
        <v>#N/A</v>
      </c>
      <c r="EG22" s="101" t="e">
        <f t="shared" si="83"/>
        <v>#N/A</v>
      </c>
      <c r="EH22" s="101" t="e">
        <f t="shared" si="84"/>
        <v>#N/A</v>
      </c>
      <c r="EI22" s="101" t="e">
        <f t="shared" si="85"/>
        <v>#N/A</v>
      </c>
      <c r="EJ22" s="101" t="e">
        <f t="shared" si="114"/>
        <v>#N/A</v>
      </c>
      <c r="EK22" s="101" t="e">
        <f t="shared" si="114"/>
        <v>#N/A</v>
      </c>
      <c r="EL22" s="101" t="e">
        <f t="shared" si="86"/>
        <v>#N/A</v>
      </c>
      <c r="EM22" s="101" t="e">
        <f t="shared" si="87"/>
        <v>#N/A</v>
      </c>
      <c r="EN22" s="101" t="e">
        <f t="shared" si="88"/>
        <v>#N/A</v>
      </c>
      <c r="EO22" s="101" t="e">
        <f t="shared" si="89"/>
        <v>#N/A</v>
      </c>
      <c r="EP22" s="101" t="e">
        <f t="shared" si="115"/>
        <v>#N/A</v>
      </c>
      <c r="EQ22" s="101" t="e">
        <f t="shared" si="115"/>
        <v>#N/A</v>
      </c>
    </row>
    <row r="23" spans="1:147">
      <c r="A23" s="319">
        <v>14</v>
      </c>
      <c r="B23" s="186"/>
      <c r="C23" s="184"/>
      <c r="D23" s="184"/>
      <c r="E23" s="207" t="e">
        <f>IF(D23="Cyprus",VLOOKUP(C23,CODES!$C$5:$D$82,2,FALSE),(VLOOKUP(D23,CODES!$C$5:$D$82,2,FALSE)))</f>
        <v>#N/A</v>
      </c>
      <c r="F23" s="186"/>
      <c r="G23" s="190">
        <f t="shared" si="90"/>
        <v>0</v>
      </c>
      <c r="H23" s="190">
        <f t="shared" si="0"/>
        <v>0</v>
      </c>
      <c r="I23" s="191">
        <f t="shared" si="91"/>
        <v>0</v>
      </c>
      <c r="J23" s="191">
        <f t="shared" si="1"/>
        <v>0</v>
      </c>
      <c r="K23" s="192">
        <f t="shared" si="92"/>
        <v>0</v>
      </c>
      <c r="L23" s="192">
        <f t="shared" si="2"/>
        <v>0</v>
      </c>
      <c r="M23" s="192">
        <f t="shared" si="93"/>
        <v>0</v>
      </c>
      <c r="N23" s="193" t="e">
        <f t="shared" si="3"/>
        <v>#DIV/0!</v>
      </c>
      <c r="O23" s="193" t="e">
        <f t="shared" si="4"/>
        <v>#DIV/0!</v>
      </c>
      <c r="P23" s="186"/>
      <c r="Q23" s="186"/>
      <c r="R23" s="186"/>
      <c r="S23" s="188"/>
      <c r="T23" s="200" t="e">
        <f>VLOOKUP(S23,CODES!$C$87:$D$92,2,FALSE)</f>
        <v>#N/A</v>
      </c>
      <c r="U23" s="194">
        <f t="shared" si="94"/>
        <v>0</v>
      </c>
      <c r="V23" s="201">
        <f t="shared" si="5"/>
        <v>0</v>
      </c>
      <c r="W23" s="202">
        <f t="shared" si="6"/>
        <v>0</v>
      </c>
      <c r="X23" s="203">
        <f t="shared" si="95"/>
        <v>0</v>
      </c>
      <c r="Y23" s="30">
        <f t="shared" si="7"/>
        <v>0</v>
      </c>
      <c r="Z23" s="30">
        <f t="shared" si="8"/>
        <v>0</v>
      </c>
      <c r="AA23" s="30">
        <f t="shared" si="9"/>
        <v>0</v>
      </c>
      <c r="AB23" s="178" t="e">
        <f t="shared" si="10"/>
        <v>#N/A</v>
      </c>
      <c r="AC23" s="60" t="e">
        <f t="shared" si="11"/>
        <v>#N/A</v>
      </c>
      <c r="AD23" s="60" t="e">
        <f t="shared" si="12"/>
        <v>#N/A</v>
      </c>
      <c r="AE23" s="60" t="e">
        <f t="shared" si="13"/>
        <v>#N/A</v>
      </c>
      <c r="AF23" s="60" t="e">
        <f t="shared" si="96"/>
        <v>#N/A</v>
      </c>
      <c r="AG23" s="60" t="e">
        <f t="shared" si="96"/>
        <v>#N/A</v>
      </c>
      <c r="AH23" s="60" t="e">
        <f t="shared" si="14"/>
        <v>#N/A</v>
      </c>
      <c r="AI23" s="60" t="e">
        <f t="shared" si="15"/>
        <v>#N/A</v>
      </c>
      <c r="AJ23" s="60" t="e">
        <f t="shared" si="16"/>
        <v>#N/A</v>
      </c>
      <c r="AK23" s="60" t="e">
        <f t="shared" si="17"/>
        <v>#N/A</v>
      </c>
      <c r="AL23" s="60" t="e">
        <f t="shared" si="97"/>
        <v>#N/A</v>
      </c>
      <c r="AM23" s="60" t="e">
        <f t="shared" si="97"/>
        <v>#N/A</v>
      </c>
      <c r="AN23" s="63" t="e">
        <f t="shared" si="18"/>
        <v>#N/A</v>
      </c>
      <c r="AO23" s="63" t="e">
        <f t="shared" si="19"/>
        <v>#N/A</v>
      </c>
      <c r="AP23" s="63" t="e">
        <f t="shared" si="20"/>
        <v>#N/A</v>
      </c>
      <c r="AQ23" s="63" t="e">
        <f t="shared" si="21"/>
        <v>#N/A</v>
      </c>
      <c r="AR23" s="63" t="e">
        <f t="shared" si="98"/>
        <v>#N/A</v>
      </c>
      <c r="AS23" s="63" t="e">
        <f t="shared" si="98"/>
        <v>#N/A</v>
      </c>
      <c r="AT23" s="63" t="e">
        <f t="shared" si="22"/>
        <v>#N/A</v>
      </c>
      <c r="AU23" s="63" t="e">
        <f t="shared" si="23"/>
        <v>#N/A</v>
      </c>
      <c r="AV23" s="63" t="e">
        <f t="shared" si="24"/>
        <v>#N/A</v>
      </c>
      <c r="AW23" s="63" t="e">
        <f t="shared" si="25"/>
        <v>#N/A</v>
      </c>
      <c r="AX23" s="63" t="e">
        <f t="shared" si="99"/>
        <v>#N/A</v>
      </c>
      <c r="AY23" s="63" t="e">
        <f t="shared" si="99"/>
        <v>#N/A</v>
      </c>
      <c r="AZ23" s="70" t="e">
        <f t="shared" si="26"/>
        <v>#N/A</v>
      </c>
      <c r="BA23" s="70" t="e">
        <f t="shared" si="27"/>
        <v>#N/A</v>
      </c>
      <c r="BB23" s="70" t="e">
        <f t="shared" si="28"/>
        <v>#N/A</v>
      </c>
      <c r="BC23" s="70" t="e">
        <f t="shared" si="29"/>
        <v>#N/A</v>
      </c>
      <c r="BD23" s="70" t="e">
        <f t="shared" si="100"/>
        <v>#N/A</v>
      </c>
      <c r="BE23" s="70" t="e">
        <f t="shared" si="100"/>
        <v>#N/A</v>
      </c>
      <c r="BF23" s="70" t="e">
        <f t="shared" si="30"/>
        <v>#N/A</v>
      </c>
      <c r="BG23" s="70" t="e">
        <f t="shared" si="31"/>
        <v>#N/A</v>
      </c>
      <c r="BH23" s="70" t="e">
        <f t="shared" si="32"/>
        <v>#N/A</v>
      </c>
      <c r="BI23" s="70" t="e">
        <f t="shared" si="33"/>
        <v>#N/A</v>
      </c>
      <c r="BJ23" s="70" t="e">
        <f t="shared" si="101"/>
        <v>#N/A</v>
      </c>
      <c r="BK23" s="70" t="e">
        <f t="shared" si="101"/>
        <v>#N/A</v>
      </c>
      <c r="BL23" s="73" t="e">
        <f t="shared" si="34"/>
        <v>#N/A</v>
      </c>
      <c r="BM23" s="73" t="e">
        <f t="shared" si="35"/>
        <v>#N/A</v>
      </c>
      <c r="BN23" s="73" t="e">
        <f t="shared" si="36"/>
        <v>#N/A</v>
      </c>
      <c r="BO23" s="73" t="e">
        <f t="shared" si="37"/>
        <v>#N/A</v>
      </c>
      <c r="BP23" s="73" t="e">
        <f t="shared" si="102"/>
        <v>#N/A</v>
      </c>
      <c r="BQ23" s="73" t="e">
        <f t="shared" si="102"/>
        <v>#N/A</v>
      </c>
      <c r="BR23" s="73" t="e">
        <f t="shared" si="38"/>
        <v>#N/A</v>
      </c>
      <c r="BS23" s="73" t="e">
        <f t="shared" si="39"/>
        <v>#N/A</v>
      </c>
      <c r="BT23" s="73" t="e">
        <f t="shared" si="40"/>
        <v>#N/A</v>
      </c>
      <c r="BU23" s="73" t="e">
        <f t="shared" si="41"/>
        <v>#N/A</v>
      </c>
      <c r="BV23" s="73" t="e">
        <f t="shared" si="103"/>
        <v>#N/A</v>
      </c>
      <c r="BW23" s="73" t="e">
        <f t="shared" si="103"/>
        <v>#N/A</v>
      </c>
      <c r="BX23" s="66" t="e">
        <f t="shared" si="42"/>
        <v>#N/A</v>
      </c>
      <c r="BY23" s="66" t="e">
        <f t="shared" si="43"/>
        <v>#N/A</v>
      </c>
      <c r="BZ23" s="66" t="e">
        <f t="shared" si="44"/>
        <v>#N/A</v>
      </c>
      <c r="CA23" s="66" t="e">
        <f t="shared" si="45"/>
        <v>#N/A</v>
      </c>
      <c r="CB23" s="66" t="e">
        <f t="shared" si="104"/>
        <v>#N/A</v>
      </c>
      <c r="CC23" s="66" t="e">
        <f t="shared" si="104"/>
        <v>#N/A</v>
      </c>
      <c r="CD23" s="66" t="e">
        <f t="shared" si="46"/>
        <v>#N/A</v>
      </c>
      <c r="CE23" s="66" t="e">
        <f t="shared" si="47"/>
        <v>#N/A</v>
      </c>
      <c r="CF23" s="66" t="e">
        <f t="shared" si="48"/>
        <v>#N/A</v>
      </c>
      <c r="CG23" s="66" t="e">
        <f t="shared" si="49"/>
        <v>#N/A</v>
      </c>
      <c r="CH23" s="66" t="e">
        <f t="shared" si="105"/>
        <v>#N/A</v>
      </c>
      <c r="CI23" s="66" t="e">
        <f t="shared" si="105"/>
        <v>#N/A</v>
      </c>
      <c r="CJ23" s="77" t="e">
        <f t="shared" si="50"/>
        <v>#N/A</v>
      </c>
      <c r="CK23" s="77" t="e">
        <f t="shared" si="51"/>
        <v>#N/A</v>
      </c>
      <c r="CL23" s="77" t="e">
        <f t="shared" si="52"/>
        <v>#N/A</v>
      </c>
      <c r="CM23" s="77" t="e">
        <f t="shared" si="53"/>
        <v>#N/A</v>
      </c>
      <c r="CN23" s="77" t="e">
        <f t="shared" si="106"/>
        <v>#N/A</v>
      </c>
      <c r="CO23" s="77" t="e">
        <f t="shared" si="106"/>
        <v>#N/A</v>
      </c>
      <c r="CP23" s="77" t="e">
        <f t="shared" si="54"/>
        <v>#N/A</v>
      </c>
      <c r="CQ23" s="77" t="e">
        <f t="shared" si="55"/>
        <v>#N/A</v>
      </c>
      <c r="CR23" s="77" t="e">
        <f t="shared" si="56"/>
        <v>#N/A</v>
      </c>
      <c r="CS23" s="77" t="e">
        <f t="shared" si="57"/>
        <v>#N/A</v>
      </c>
      <c r="CT23" s="77" t="e">
        <f t="shared" si="107"/>
        <v>#N/A</v>
      </c>
      <c r="CU23" s="77" t="e">
        <f t="shared" si="107"/>
        <v>#N/A</v>
      </c>
      <c r="CV23" s="84" t="e">
        <f t="shared" si="58"/>
        <v>#N/A</v>
      </c>
      <c r="CW23" s="84" t="e">
        <f t="shared" si="59"/>
        <v>#N/A</v>
      </c>
      <c r="CX23" s="84" t="e">
        <f t="shared" si="60"/>
        <v>#N/A</v>
      </c>
      <c r="CY23" s="84" t="e">
        <f t="shared" si="61"/>
        <v>#N/A</v>
      </c>
      <c r="CZ23" s="84" t="e">
        <f t="shared" si="108"/>
        <v>#N/A</v>
      </c>
      <c r="DA23" s="84" t="e">
        <f t="shared" si="108"/>
        <v>#N/A</v>
      </c>
      <c r="DB23" s="84" t="e">
        <f t="shared" si="62"/>
        <v>#N/A</v>
      </c>
      <c r="DC23" s="84" t="e">
        <f t="shared" si="63"/>
        <v>#N/A</v>
      </c>
      <c r="DD23" s="84" t="e">
        <f t="shared" si="64"/>
        <v>#N/A</v>
      </c>
      <c r="DE23" s="84" t="e">
        <f t="shared" si="65"/>
        <v>#N/A</v>
      </c>
      <c r="DF23" s="84" t="e">
        <f t="shared" si="109"/>
        <v>#N/A</v>
      </c>
      <c r="DG23" s="84" t="e">
        <f t="shared" si="109"/>
        <v>#N/A</v>
      </c>
      <c r="DH23" s="38" t="e">
        <f t="shared" si="66"/>
        <v>#N/A</v>
      </c>
      <c r="DI23" s="38" t="e">
        <f t="shared" si="67"/>
        <v>#N/A</v>
      </c>
      <c r="DJ23" s="38" t="e">
        <f t="shared" si="68"/>
        <v>#N/A</v>
      </c>
      <c r="DK23" s="38" t="e">
        <f t="shared" si="69"/>
        <v>#N/A</v>
      </c>
      <c r="DL23" s="38" t="e">
        <f t="shared" si="110"/>
        <v>#N/A</v>
      </c>
      <c r="DM23" s="38" t="e">
        <f t="shared" si="110"/>
        <v>#N/A</v>
      </c>
      <c r="DN23" s="38" t="e">
        <f t="shared" si="70"/>
        <v>#N/A</v>
      </c>
      <c r="DO23" s="38" t="e">
        <f t="shared" si="71"/>
        <v>#N/A</v>
      </c>
      <c r="DP23" s="38" t="e">
        <f t="shared" si="72"/>
        <v>#N/A</v>
      </c>
      <c r="DQ23" s="38" t="e">
        <f t="shared" si="73"/>
        <v>#N/A</v>
      </c>
      <c r="DR23" s="38" t="e">
        <f t="shared" si="111"/>
        <v>#N/A</v>
      </c>
      <c r="DS23" s="38" t="e">
        <f t="shared" si="111"/>
        <v>#N/A</v>
      </c>
      <c r="DT23" s="96" t="e">
        <f t="shared" si="74"/>
        <v>#N/A</v>
      </c>
      <c r="DU23" s="96" t="e">
        <f t="shared" si="75"/>
        <v>#N/A</v>
      </c>
      <c r="DV23" s="96" t="e">
        <f t="shared" si="76"/>
        <v>#N/A</v>
      </c>
      <c r="DW23" s="96" t="e">
        <f t="shared" si="77"/>
        <v>#N/A</v>
      </c>
      <c r="DX23" s="96" t="e">
        <f t="shared" si="112"/>
        <v>#N/A</v>
      </c>
      <c r="DY23" s="96" t="e">
        <f t="shared" si="112"/>
        <v>#N/A</v>
      </c>
      <c r="DZ23" s="96" t="e">
        <f t="shared" si="78"/>
        <v>#N/A</v>
      </c>
      <c r="EA23" s="96" t="e">
        <f t="shared" si="79"/>
        <v>#N/A</v>
      </c>
      <c r="EB23" s="96" t="e">
        <f t="shared" si="80"/>
        <v>#N/A</v>
      </c>
      <c r="EC23" s="96" t="e">
        <f t="shared" si="81"/>
        <v>#N/A</v>
      </c>
      <c r="ED23" s="96" t="e">
        <f t="shared" si="113"/>
        <v>#N/A</v>
      </c>
      <c r="EE23" s="96" t="e">
        <f t="shared" si="113"/>
        <v>#N/A</v>
      </c>
      <c r="EF23" s="101" t="e">
        <f t="shared" si="82"/>
        <v>#N/A</v>
      </c>
      <c r="EG23" s="101" t="e">
        <f t="shared" si="83"/>
        <v>#N/A</v>
      </c>
      <c r="EH23" s="101" t="e">
        <f t="shared" si="84"/>
        <v>#N/A</v>
      </c>
      <c r="EI23" s="101" t="e">
        <f t="shared" si="85"/>
        <v>#N/A</v>
      </c>
      <c r="EJ23" s="101" t="e">
        <f t="shared" si="114"/>
        <v>#N/A</v>
      </c>
      <c r="EK23" s="101" t="e">
        <f t="shared" si="114"/>
        <v>#N/A</v>
      </c>
      <c r="EL23" s="101" t="e">
        <f t="shared" si="86"/>
        <v>#N/A</v>
      </c>
      <c r="EM23" s="101" t="e">
        <f t="shared" si="87"/>
        <v>#N/A</v>
      </c>
      <c r="EN23" s="101" t="e">
        <f t="shared" si="88"/>
        <v>#N/A</v>
      </c>
      <c r="EO23" s="101" t="e">
        <f t="shared" si="89"/>
        <v>#N/A</v>
      </c>
      <c r="EP23" s="101" t="e">
        <f t="shared" si="115"/>
        <v>#N/A</v>
      </c>
      <c r="EQ23" s="101" t="e">
        <f t="shared" si="115"/>
        <v>#N/A</v>
      </c>
    </row>
    <row r="24" spans="1:147">
      <c r="A24" s="319">
        <v>15</v>
      </c>
      <c r="B24" s="186"/>
      <c r="C24" s="184"/>
      <c r="D24" s="184"/>
      <c r="E24" s="207" t="e">
        <f>IF(D24="Cyprus",VLOOKUP(C24,CODES!$C$5:$D$82,2,FALSE),(VLOOKUP(D24,CODES!$C$5:$D$82,2,FALSE)))</f>
        <v>#N/A</v>
      </c>
      <c r="F24" s="186"/>
      <c r="G24" s="190">
        <f t="shared" si="90"/>
        <v>0</v>
      </c>
      <c r="H24" s="190">
        <f t="shared" si="0"/>
        <v>0</v>
      </c>
      <c r="I24" s="191">
        <f t="shared" si="91"/>
        <v>0</v>
      </c>
      <c r="J24" s="191">
        <f t="shared" si="1"/>
        <v>0</v>
      </c>
      <c r="K24" s="192">
        <f t="shared" si="92"/>
        <v>0</v>
      </c>
      <c r="L24" s="192">
        <f t="shared" si="2"/>
        <v>0</v>
      </c>
      <c r="M24" s="192">
        <f t="shared" si="93"/>
        <v>0</v>
      </c>
      <c r="N24" s="193" t="e">
        <f t="shared" si="3"/>
        <v>#DIV/0!</v>
      </c>
      <c r="O24" s="193" t="e">
        <f t="shared" si="4"/>
        <v>#DIV/0!</v>
      </c>
      <c r="P24" s="186"/>
      <c r="Q24" s="186"/>
      <c r="R24" s="186"/>
      <c r="S24" s="188"/>
      <c r="T24" s="200" t="e">
        <f>VLOOKUP(S24,CODES!$C$87:$D$92,2,FALSE)</f>
        <v>#N/A</v>
      </c>
      <c r="U24" s="194">
        <f t="shared" si="94"/>
        <v>0</v>
      </c>
      <c r="V24" s="201">
        <f t="shared" si="5"/>
        <v>0</v>
      </c>
      <c r="W24" s="202">
        <f t="shared" si="6"/>
        <v>0</v>
      </c>
      <c r="X24" s="203">
        <f t="shared" si="95"/>
        <v>0</v>
      </c>
      <c r="Y24" s="30">
        <f t="shared" si="7"/>
        <v>0</v>
      </c>
      <c r="Z24" s="30">
        <f t="shared" si="8"/>
        <v>0</v>
      </c>
      <c r="AA24" s="30">
        <f t="shared" si="9"/>
        <v>0</v>
      </c>
      <c r="AB24" s="178" t="e">
        <f t="shared" si="10"/>
        <v>#N/A</v>
      </c>
      <c r="AC24" s="60" t="e">
        <f t="shared" si="11"/>
        <v>#N/A</v>
      </c>
      <c r="AD24" s="60" t="e">
        <f t="shared" si="12"/>
        <v>#N/A</v>
      </c>
      <c r="AE24" s="60" t="e">
        <f t="shared" si="13"/>
        <v>#N/A</v>
      </c>
      <c r="AF24" s="60" t="e">
        <f t="shared" si="96"/>
        <v>#N/A</v>
      </c>
      <c r="AG24" s="60" t="e">
        <f t="shared" si="96"/>
        <v>#N/A</v>
      </c>
      <c r="AH24" s="60" t="e">
        <f t="shared" si="14"/>
        <v>#N/A</v>
      </c>
      <c r="AI24" s="60" t="e">
        <f t="shared" si="15"/>
        <v>#N/A</v>
      </c>
      <c r="AJ24" s="60" t="e">
        <f t="shared" si="16"/>
        <v>#N/A</v>
      </c>
      <c r="AK24" s="60" t="e">
        <f t="shared" si="17"/>
        <v>#N/A</v>
      </c>
      <c r="AL24" s="60" t="e">
        <f t="shared" si="97"/>
        <v>#N/A</v>
      </c>
      <c r="AM24" s="60" t="e">
        <f t="shared" si="97"/>
        <v>#N/A</v>
      </c>
      <c r="AN24" s="63" t="e">
        <f t="shared" si="18"/>
        <v>#N/A</v>
      </c>
      <c r="AO24" s="63" t="e">
        <f t="shared" si="19"/>
        <v>#N/A</v>
      </c>
      <c r="AP24" s="63" t="e">
        <f t="shared" si="20"/>
        <v>#N/A</v>
      </c>
      <c r="AQ24" s="63" t="e">
        <f t="shared" si="21"/>
        <v>#N/A</v>
      </c>
      <c r="AR24" s="63" t="e">
        <f t="shared" si="98"/>
        <v>#N/A</v>
      </c>
      <c r="AS24" s="63" t="e">
        <f t="shared" si="98"/>
        <v>#N/A</v>
      </c>
      <c r="AT24" s="63" t="e">
        <f t="shared" si="22"/>
        <v>#N/A</v>
      </c>
      <c r="AU24" s="63" t="e">
        <f t="shared" si="23"/>
        <v>#N/A</v>
      </c>
      <c r="AV24" s="63" t="e">
        <f t="shared" si="24"/>
        <v>#N/A</v>
      </c>
      <c r="AW24" s="63" t="e">
        <f t="shared" si="25"/>
        <v>#N/A</v>
      </c>
      <c r="AX24" s="63" t="e">
        <f t="shared" si="99"/>
        <v>#N/A</v>
      </c>
      <c r="AY24" s="63" t="e">
        <f t="shared" si="99"/>
        <v>#N/A</v>
      </c>
      <c r="AZ24" s="70" t="e">
        <f t="shared" si="26"/>
        <v>#N/A</v>
      </c>
      <c r="BA24" s="70" t="e">
        <f t="shared" si="27"/>
        <v>#N/A</v>
      </c>
      <c r="BB24" s="70" t="e">
        <f t="shared" si="28"/>
        <v>#N/A</v>
      </c>
      <c r="BC24" s="70" t="e">
        <f t="shared" si="29"/>
        <v>#N/A</v>
      </c>
      <c r="BD24" s="70" t="e">
        <f t="shared" si="100"/>
        <v>#N/A</v>
      </c>
      <c r="BE24" s="70" t="e">
        <f t="shared" si="100"/>
        <v>#N/A</v>
      </c>
      <c r="BF24" s="70" t="e">
        <f t="shared" si="30"/>
        <v>#N/A</v>
      </c>
      <c r="BG24" s="70" t="e">
        <f t="shared" si="31"/>
        <v>#N/A</v>
      </c>
      <c r="BH24" s="70" t="e">
        <f t="shared" si="32"/>
        <v>#N/A</v>
      </c>
      <c r="BI24" s="70" t="e">
        <f t="shared" si="33"/>
        <v>#N/A</v>
      </c>
      <c r="BJ24" s="70" t="e">
        <f t="shared" si="101"/>
        <v>#N/A</v>
      </c>
      <c r="BK24" s="70" t="e">
        <f t="shared" si="101"/>
        <v>#N/A</v>
      </c>
      <c r="BL24" s="73" t="e">
        <f t="shared" si="34"/>
        <v>#N/A</v>
      </c>
      <c r="BM24" s="73" t="e">
        <f t="shared" si="35"/>
        <v>#N/A</v>
      </c>
      <c r="BN24" s="73" t="e">
        <f t="shared" si="36"/>
        <v>#N/A</v>
      </c>
      <c r="BO24" s="73" t="e">
        <f t="shared" si="37"/>
        <v>#N/A</v>
      </c>
      <c r="BP24" s="73" t="e">
        <f t="shared" si="102"/>
        <v>#N/A</v>
      </c>
      <c r="BQ24" s="73" t="e">
        <f t="shared" si="102"/>
        <v>#N/A</v>
      </c>
      <c r="BR24" s="73" t="e">
        <f t="shared" si="38"/>
        <v>#N/A</v>
      </c>
      <c r="BS24" s="73" t="e">
        <f t="shared" si="39"/>
        <v>#N/A</v>
      </c>
      <c r="BT24" s="73" t="e">
        <f t="shared" si="40"/>
        <v>#N/A</v>
      </c>
      <c r="BU24" s="73" t="e">
        <f t="shared" si="41"/>
        <v>#N/A</v>
      </c>
      <c r="BV24" s="73" t="e">
        <f t="shared" si="103"/>
        <v>#N/A</v>
      </c>
      <c r="BW24" s="73" t="e">
        <f t="shared" si="103"/>
        <v>#N/A</v>
      </c>
      <c r="BX24" s="66" t="e">
        <f t="shared" si="42"/>
        <v>#N/A</v>
      </c>
      <c r="BY24" s="66" t="e">
        <f t="shared" si="43"/>
        <v>#N/A</v>
      </c>
      <c r="BZ24" s="66" t="e">
        <f t="shared" si="44"/>
        <v>#N/A</v>
      </c>
      <c r="CA24" s="66" t="e">
        <f t="shared" si="45"/>
        <v>#N/A</v>
      </c>
      <c r="CB24" s="66" t="e">
        <f t="shared" si="104"/>
        <v>#N/A</v>
      </c>
      <c r="CC24" s="66" t="e">
        <f t="shared" si="104"/>
        <v>#N/A</v>
      </c>
      <c r="CD24" s="66" t="e">
        <f t="shared" si="46"/>
        <v>#N/A</v>
      </c>
      <c r="CE24" s="66" t="e">
        <f t="shared" si="47"/>
        <v>#N/A</v>
      </c>
      <c r="CF24" s="66" t="e">
        <f t="shared" si="48"/>
        <v>#N/A</v>
      </c>
      <c r="CG24" s="66" t="e">
        <f t="shared" si="49"/>
        <v>#N/A</v>
      </c>
      <c r="CH24" s="66" t="e">
        <f t="shared" si="105"/>
        <v>#N/A</v>
      </c>
      <c r="CI24" s="66" t="e">
        <f t="shared" si="105"/>
        <v>#N/A</v>
      </c>
      <c r="CJ24" s="77" t="e">
        <f t="shared" si="50"/>
        <v>#N/A</v>
      </c>
      <c r="CK24" s="77" t="e">
        <f t="shared" si="51"/>
        <v>#N/A</v>
      </c>
      <c r="CL24" s="77" t="e">
        <f t="shared" si="52"/>
        <v>#N/A</v>
      </c>
      <c r="CM24" s="77" t="e">
        <f t="shared" si="53"/>
        <v>#N/A</v>
      </c>
      <c r="CN24" s="77" t="e">
        <f t="shared" si="106"/>
        <v>#N/A</v>
      </c>
      <c r="CO24" s="77" t="e">
        <f t="shared" si="106"/>
        <v>#N/A</v>
      </c>
      <c r="CP24" s="77" t="e">
        <f t="shared" si="54"/>
        <v>#N/A</v>
      </c>
      <c r="CQ24" s="77" t="e">
        <f t="shared" si="55"/>
        <v>#N/A</v>
      </c>
      <c r="CR24" s="77" t="e">
        <f t="shared" si="56"/>
        <v>#N/A</v>
      </c>
      <c r="CS24" s="77" t="e">
        <f t="shared" si="57"/>
        <v>#N/A</v>
      </c>
      <c r="CT24" s="77" t="e">
        <f t="shared" si="107"/>
        <v>#N/A</v>
      </c>
      <c r="CU24" s="77" t="e">
        <f t="shared" si="107"/>
        <v>#N/A</v>
      </c>
      <c r="CV24" s="84" t="e">
        <f t="shared" si="58"/>
        <v>#N/A</v>
      </c>
      <c r="CW24" s="84" t="e">
        <f t="shared" si="59"/>
        <v>#N/A</v>
      </c>
      <c r="CX24" s="84" t="e">
        <f t="shared" si="60"/>
        <v>#N/A</v>
      </c>
      <c r="CY24" s="84" t="e">
        <f t="shared" si="61"/>
        <v>#N/A</v>
      </c>
      <c r="CZ24" s="84" t="e">
        <f t="shared" si="108"/>
        <v>#N/A</v>
      </c>
      <c r="DA24" s="84" t="e">
        <f t="shared" si="108"/>
        <v>#N/A</v>
      </c>
      <c r="DB24" s="84" t="e">
        <f t="shared" si="62"/>
        <v>#N/A</v>
      </c>
      <c r="DC24" s="84" t="e">
        <f t="shared" si="63"/>
        <v>#N/A</v>
      </c>
      <c r="DD24" s="84" t="e">
        <f t="shared" si="64"/>
        <v>#N/A</v>
      </c>
      <c r="DE24" s="84" t="e">
        <f t="shared" si="65"/>
        <v>#N/A</v>
      </c>
      <c r="DF24" s="84" t="e">
        <f t="shared" si="109"/>
        <v>#N/A</v>
      </c>
      <c r="DG24" s="84" t="e">
        <f t="shared" si="109"/>
        <v>#N/A</v>
      </c>
      <c r="DH24" s="38" t="e">
        <f t="shared" si="66"/>
        <v>#N/A</v>
      </c>
      <c r="DI24" s="38" t="e">
        <f t="shared" si="67"/>
        <v>#N/A</v>
      </c>
      <c r="DJ24" s="38" t="e">
        <f t="shared" si="68"/>
        <v>#N/A</v>
      </c>
      <c r="DK24" s="38" t="e">
        <f t="shared" si="69"/>
        <v>#N/A</v>
      </c>
      <c r="DL24" s="38" t="e">
        <f t="shared" si="110"/>
        <v>#N/A</v>
      </c>
      <c r="DM24" s="38" t="e">
        <f t="shared" si="110"/>
        <v>#N/A</v>
      </c>
      <c r="DN24" s="38" t="e">
        <f t="shared" si="70"/>
        <v>#N/A</v>
      </c>
      <c r="DO24" s="38" t="e">
        <f t="shared" si="71"/>
        <v>#N/A</v>
      </c>
      <c r="DP24" s="38" t="e">
        <f t="shared" si="72"/>
        <v>#N/A</v>
      </c>
      <c r="DQ24" s="38" t="e">
        <f t="shared" si="73"/>
        <v>#N/A</v>
      </c>
      <c r="DR24" s="38" t="e">
        <f t="shared" si="111"/>
        <v>#N/A</v>
      </c>
      <c r="DS24" s="38" t="e">
        <f t="shared" si="111"/>
        <v>#N/A</v>
      </c>
      <c r="DT24" s="96" t="e">
        <f t="shared" si="74"/>
        <v>#N/A</v>
      </c>
      <c r="DU24" s="96" t="e">
        <f t="shared" si="75"/>
        <v>#N/A</v>
      </c>
      <c r="DV24" s="96" t="e">
        <f t="shared" si="76"/>
        <v>#N/A</v>
      </c>
      <c r="DW24" s="96" t="e">
        <f t="shared" si="77"/>
        <v>#N/A</v>
      </c>
      <c r="DX24" s="96" t="e">
        <f t="shared" si="112"/>
        <v>#N/A</v>
      </c>
      <c r="DY24" s="96" t="e">
        <f t="shared" si="112"/>
        <v>#N/A</v>
      </c>
      <c r="DZ24" s="96" t="e">
        <f t="shared" si="78"/>
        <v>#N/A</v>
      </c>
      <c r="EA24" s="96" t="e">
        <f t="shared" si="79"/>
        <v>#N/A</v>
      </c>
      <c r="EB24" s="96" t="e">
        <f t="shared" si="80"/>
        <v>#N/A</v>
      </c>
      <c r="EC24" s="96" t="e">
        <f t="shared" si="81"/>
        <v>#N/A</v>
      </c>
      <c r="ED24" s="96" t="e">
        <f t="shared" si="113"/>
        <v>#N/A</v>
      </c>
      <c r="EE24" s="96" t="e">
        <f t="shared" si="113"/>
        <v>#N/A</v>
      </c>
      <c r="EF24" s="101" t="e">
        <f t="shared" si="82"/>
        <v>#N/A</v>
      </c>
      <c r="EG24" s="101" t="e">
        <f t="shared" si="83"/>
        <v>#N/A</v>
      </c>
      <c r="EH24" s="101" t="e">
        <f t="shared" si="84"/>
        <v>#N/A</v>
      </c>
      <c r="EI24" s="101" t="e">
        <f t="shared" si="85"/>
        <v>#N/A</v>
      </c>
      <c r="EJ24" s="101" t="e">
        <f t="shared" si="114"/>
        <v>#N/A</v>
      </c>
      <c r="EK24" s="101" t="e">
        <f t="shared" si="114"/>
        <v>#N/A</v>
      </c>
      <c r="EL24" s="101" t="e">
        <f t="shared" si="86"/>
        <v>#N/A</v>
      </c>
      <c r="EM24" s="101" t="e">
        <f t="shared" si="87"/>
        <v>#N/A</v>
      </c>
      <c r="EN24" s="101" t="e">
        <f t="shared" si="88"/>
        <v>#N/A</v>
      </c>
      <c r="EO24" s="101" t="e">
        <f t="shared" si="89"/>
        <v>#N/A</v>
      </c>
      <c r="EP24" s="101" t="e">
        <f t="shared" si="115"/>
        <v>#N/A</v>
      </c>
      <c r="EQ24" s="101" t="e">
        <f t="shared" si="115"/>
        <v>#N/A</v>
      </c>
    </row>
    <row r="25" spans="1:147">
      <c r="A25" s="319">
        <v>16</v>
      </c>
      <c r="B25" s="186"/>
      <c r="C25" s="184"/>
      <c r="D25" s="184"/>
      <c r="E25" s="207" t="e">
        <f>IF(D25="Cyprus",VLOOKUP(C25,CODES!$C$5:$D$82,2,FALSE),(VLOOKUP(D25,CODES!$C$5:$D$82,2,FALSE)))</f>
        <v>#N/A</v>
      </c>
      <c r="F25" s="186"/>
      <c r="G25" s="190">
        <f t="shared" si="90"/>
        <v>0</v>
      </c>
      <c r="H25" s="190">
        <f t="shared" si="0"/>
        <v>0</v>
      </c>
      <c r="I25" s="191">
        <f t="shared" si="91"/>
        <v>0</v>
      </c>
      <c r="J25" s="191">
        <f t="shared" si="1"/>
        <v>0</v>
      </c>
      <c r="K25" s="192">
        <f t="shared" si="92"/>
        <v>0</v>
      </c>
      <c r="L25" s="192">
        <f t="shared" si="2"/>
        <v>0</v>
      </c>
      <c r="M25" s="192">
        <f t="shared" si="93"/>
        <v>0</v>
      </c>
      <c r="N25" s="193" t="e">
        <f t="shared" si="3"/>
        <v>#DIV/0!</v>
      </c>
      <c r="O25" s="193" t="e">
        <f t="shared" si="4"/>
        <v>#DIV/0!</v>
      </c>
      <c r="P25" s="186"/>
      <c r="Q25" s="186"/>
      <c r="R25" s="186"/>
      <c r="S25" s="188"/>
      <c r="T25" s="200" t="e">
        <f>VLOOKUP(S25,CODES!$C$87:$D$92,2,FALSE)</f>
        <v>#N/A</v>
      </c>
      <c r="U25" s="194">
        <f t="shared" si="94"/>
        <v>0</v>
      </c>
      <c r="V25" s="201">
        <f t="shared" si="5"/>
        <v>0</v>
      </c>
      <c r="W25" s="202">
        <f t="shared" si="6"/>
        <v>0</v>
      </c>
      <c r="X25" s="203">
        <f t="shared" si="95"/>
        <v>0</v>
      </c>
      <c r="Y25" s="30">
        <f t="shared" si="7"/>
        <v>0</v>
      </c>
      <c r="Z25" s="30">
        <f t="shared" si="8"/>
        <v>0</v>
      </c>
      <c r="AA25" s="30">
        <f t="shared" si="9"/>
        <v>0</v>
      </c>
      <c r="AB25" s="178" t="e">
        <f t="shared" si="10"/>
        <v>#N/A</v>
      </c>
      <c r="AC25" s="60" t="e">
        <f t="shared" si="11"/>
        <v>#N/A</v>
      </c>
      <c r="AD25" s="60" t="e">
        <f t="shared" si="12"/>
        <v>#N/A</v>
      </c>
      <c r="AE25" s="60" t="e">
        <f t="shared" si="13"/>
        <v>#N/A</v>
      </c>
      <c r="AF25" s="60" t="e">
        <f t="shared" si="96"/>
        <v>#N/A</v>
      </c>
      <c r="AG25" s="60" t="e">
        <f t="shared" si="96"/>
        <v>#N/A</v>
      </c>
      <c r="AH25" s="60" t="e">
        <f t="shared" si="14"/>
        <v>#N/A</v>
      </c>
      <c r="AI25" s="60" t="e">
        <f t="shared" si="15"/>
        <v>#N/A</v>
      </c>
      <c r="AJ25" s="60" t="e">
        <f t="shared" si="16"/>
        <v>#N/A</v>
      </c>
      <c r="AK25" s="60" t="e">
        <f t="shared" si="17"/>
        <v>#N/A</v>
      </c>
      <c r="AL25" s="60" t="e">
        <f t="shared" si="97"/>
        <v>#N/A</v>
      </c>
      <c r="AM25" s="60" t="e">
        <f t="shared" si="97"/>
        <v>#N/A</v>
      </c>
      <c r="AN25" s="63" t="e">
        <f t="shared" si="18"/>
        <v>#N/A</v>
      </c>
      <c r="AO25" s="63" t="e">
        <f t="shared" si="19"/>
        <v>#N/A</v>
      </c>
      <c r="AP25" s="63" t="e">
        <f t="shared" si="20"/>
        <v>#N/A</v>
      </c>
      <c r="AQ25" s="63" t="e">
        <f t="shared" si="21"/>
        <v>#N/A</v>
      </c>
      <c r="AR25" s="63" t="e">
        <f t="shared" si="98"/>
        <v>#N/A</v>
      </c>
      <c r="AS25" s="63" t="e">
        <f t="shared" si="98"/>
        <v>#N/A</v>
      </c>
      <c r="AT25" s="63" t="e">
        <f t="shared" si="22"/>
        <v>#N/A</v>
      </c>
      <c r="AU25" s="63" t="e">
        <f t="shared" si="23"/>
        <v>#N/A</v>
      </c>
      <c r="AV25" s="63" t="e">
        <f t="shared" si="24"/>
        <v>#N/A</v>
      </c>
      <c r="AW25" s="63" t="e">
        <f t="shared" si="25"/>
        <v>#N/A</v>
      </c>
      <c r="AX25" s="63" t="e">
        <f t="shared" si="99"/>
        <v>#N/A</v>
      </c>
      <c r="AY25" s="63" t="e">
        <f t="shared" si="99"/>
        <v>#N/A</v>
      </c>
      <c r="AZ25" s="70" t="e">
        <f t="shared" si="26"/>
        <v>#N/A</v>
      </c>
      <c r="BA25" s="70" t="e">
        <f t="shared" si="27"/>
        <v>#N/A</v>
      </c>
      <c r="BB25" s="70" t="e">
        <f t="shared" si="28"/>
        <v>#N/A</v>
      </c>
      <c r="BC25" s="70" t="e">
        <f t="shared" si="29"/>
        <v>#N/A</v>
      </c>
      <c r="BD25" s="70" t="e">
        <f t="shared" si="100"/>
        <v>#N/A</v>
      </c>
      <c r="BE25" s="70" t="e">
        <f t="shared" si="100"/>
        <v>#N/A</v>
      </c>
      <c r="BF25" s="70" t="e">
        <f t="shared" si="30"/>
        <v>#N/A</v>
      </c>
      <c r="BG25" s="70" t="e">
        <f t="shared" si="31"/>
        <v>#N/A</v>
      </c>
      <c r="BH25" s="70" t="e">
        <f t="shared" si="32"/>
        <v>#N/A</v>
      </c>
      <c r="BI25" s="70" t="e">
        <f t="shared" si="33"/>
        <v>#N/A</v>
      </c>
      <c r="BJ25" s="70" t="e">
        <f t="shared" si="101"/>
        <v>#N/A</v>
      </c>
      <c r="BK25" s="70" t="e">
        <f t="shared" si="101"/>
        <v>#N/A</v>
      </c>
      <c r="BL25" s="73" t="e">
        <f t="shared" si="34"/>
        <v>#N/A</v>
      </c>
      <c r="BM25" s="73" t="e">
        <f t="shared" si="35"/>
        <v>#N/A</v>
      </c>
      <c r="BN25" s="73" t="e">
        <f t="shared" si="36"/>
        <v>#N/A</v>
      </c>
      <c r="BO25" s="73" t="e">
        <f t="shared" si="37"/>
        <v>#N/A</v>
      </c>
      <c r="BP25" s="73" t="e">
        <f t="shared" si="102"/>
        <v>#N/A</v>
      </c>
      <c r="BQ25" s="73" t="e">
        <f t="shared" si="102"/>
        <v>#N/A</v>
      </c>
      <c r="BR25" s="73" t="e">
        <f t="shared" si="38"/>
        <v>#N/A</v>
      </c>
      <c r="BS25" s="73" t="e">
        <f t="shared" si="39"/>
        <v>#N/A</v>
      </c>
      <c r="BT25" s="73" t="e">
        <f t="shared" si="40"/>
        <v>#N/A</v>
      </c>
      <c r="BU25" s="73" t="e">
        <f t="shared" si="41"/>
        <v>#N/A</v>
      </c>
      <c r="BV25" s="73" t="e">
        <f t="shared" si="103"/>
        <v>#N/A</v>
      </c>
      <c r="BW25" s="73" t="e">
        <f t="shared" si="103"/>
        <v>#N/A</v>
      </c>
      <c r="BX25" s="66" t="e">
        <f t="shared" si="42"/>
        <v>#N/A</v>
      </c>
      <c r="BY25" s="66" t="e">
        <f t="shared" si="43"/>
        <v>#N/A</v>
      </c>
      <c r="BZ25" s="66" t="e">
        <f t="shared" si="44"/>
        <v>#N/A</v>
      </c>
      <c r="CA25" s="66" t="e">
        <f t="shared" si="45"/>
        <v>#N/A</v>
      </c>
      <c r="CB25" s="66" t="e">
        <f t="shared" si="104"/>
        <v>#N/A</v>
      </c>
      <c r="CC25" s="66" t="e">
        <f t="shared" si="104"/>
        <v>#N/A</v>
      </c>
      <c r="CD25" s="66" t="e">
        <f t="shared" si="46"/>
        <v>#N/A</v>
      </c>
      <c r="CE25" s="66" t="e">
        <f t="shared" si="47"/>
        <v>#N/A</v>
      </c>
      <c r="CF25" s="66" t="e">
        <f t="shared" si="48"/>
        <v>#N/A</v>
      </c>
      <c r="CG25" s="66" t="e">
        <f t="shared" si="49"/>
        <v>#N/A</v>
      </c>
      <c r="CH25" s="66" t="e">
        <f t="shared" si="105"/>
        <v>#N/A</v>
      </c>
      <c r="CI25" s="66" t="e">
        <f t="shared" si="105"/>
        <v>#N/A</v>
      </c>
      <c r="CJ25" s="77" t="e">
        <f t="shared" si="50"/>
        <v>#N/A</v>
      </c>
      <c r="CK25" s="77" t="e">
        <f t="shared" si="51"/>
        <v>#N/A</v>
      </c>
      <c r="CL25" s="77" t="e">
        <f t="shared" si="52"/>
        <v>#N/A</v>
      </c>
      <c r="CM25" s="77" t="e">
        <f t="shared" si="53"/>
        <v>#N/A</v>
      </c>
      <c r="CN25" s="77" t="e">
        <f t="shared" si="106"/>
        <v>#N/A</v>
      </c>
      <c r="CO25" s="77" t="e">
        <f t="shared" si="106"/>
        <v>#N/A</v>
      </c>
      <c r="CP25" s="77" t="e">
        <f t="shared" si="54"/>
        <v>#N/A</v>
      </c>
      <c r="CQ25" s="77" t="e">
        <f t="shared" si="55"/>
        <v>#N/A</v>
      </c>
      <c r="CR25" s="77" t="e">
        <f t="shared" si="56"/>
        <v>#N/A</v>
      </c>
      <c r="CS25" s="77" t="e">
        <f t="shared" si="57"/>
        <v>#N/A</v>
      </c>
      <c r="CT25" s="77" t="e">
        <f t="shared" si="107"/>
        <v>#N/A</v>
      </c>
      <c r="CU25" s="77" t="e">
        <f t="shared" si="107"/>
        <v>#N/A</v>
      </c>
      <c r="CV25" s="84" t="e">
        <f t="shared" si="58"/>
        <v>#N/A</v>
      </c>
      <c r="CW25" s="84" t="e">
        <f t="shared" si="59"/>
        <v>#N/A</v>
      </c>
      <c r="CX25" s="84" t="e">
        <f t="shared" si="60"/>
        <v>#N/A</v>
      </c>
      <c r="CY25" s="84" t="e">
        <f t="shared" si="61"/>
        <v>#N/A</v>
      </c>
      <c r="CZ25" s="84" t="e">
        <f t="shared" si="108"/>
        <v>#N/A</v>
      </c>
      <c r="DA25" s="84" t="e">
        <f t="shared" si="108"/>
        <v>#N/A</v>
      </c>
      <c r="DB25" s="84" t="e">
        <f t="shared" si="62"/>
        <v>#N/A</v>
      </c>
      <c r="DC25" s="84" t="e">
        <f t="shared" si="63"/>
        <v>#N/A</v>
      </c>
      <c r="DD25" s="84" t="e">
        <f t="shared" si="64"/>
        <v>#N/A</v>
      </c>
      <c r="DE25" s="84" t="e">
        <f t="shared" si="65"/>
        <v>#N/A</v>
      </c>
      <c r="DF25" s="84" t="e">
        <f t="shared" si="109"/>
        <v>#N/A</v>
      </c>
      <c r="DG25" s="84" t="e">
        <f t="shared" si="109"/>
        <v>#N/A</v>
      </c>
      <c r="DH25" s="38" t="e">
        <f t="shared" si="66"/>
        <v>#N/A</v>
      </c>
      <c r="DI25" s="38" t="e">
        <f t="shared" si="67"/>
        <v>#N/A</v>
      </c>
      <c r="DJ25" s="38" t="e">
        <f t="shared" si="68"/>
        <v>#N/A</v>
      </c>
      <c r="DK25" s="38" t="e">
        <f t="shared" si="69"/>
        <v>#N/A</v>
      </c>
      <c r="DL25" s="38" t="e">
        <f t="shared" si="110"/>
        <v>#N/A</v>
      </c>
      <c r="DM25" s="38" t="e">
        <f t="shared" si="110"/>
        <v>#N/A</v>
      </c>
      <c r="DN25" s="38" t="e">
        <f t="shared" si="70"/>
        <v>#N/A</v>
      </c>
      <c r="DO25" s="38" t="e">
        <f t="shared" si="71"/>
        <v>#N/A</v>
      </c>
      <c r="DP25" s="38" t="e">
        <f t="shared" si="72"/>
        <v>#N/A</v>
      </c>
      <c r="DQ25" s="38" t="e">
        <f t="shared" si="73"/>
        <v>#N/A</v>
      </c>
      <c r="DR25" s="38" t="e">
        <f t="shared" si="111"/>
        <v>#N/A</v>
      </c>
      <c r="DS25" s="38" t="e">
        <f t="shared" si="111"/>
        <v>#N/A</v>
      </c>
      <c r="DT25" s="96" t="e">
        <f t="shared" si="74"/>
        <v>#N/A</v>
      </c>
      <c r="DU25" s="96" t="e">
        <f t="shared" si="75"/>
        <v>#N/A</v>
      </c>
      <c r="DV25" s="96" t="e">
        <f t="shared" si="76"/>
        <v>#N/A</v>
      </c>
      <c r="DW25" s="96" t="e">
        <f t="shared" si="77"/>
        <v>#N/A</v>
      </c>
      <c r="DX25" s="96" t="e">
        <f t="shared" si="112"/>
        <v>#N/A</v>
      </c>
      <c r="DY25" s="96" t="e">
        <f t="shared" si="112"/>
        <v>#N/A</v>
      </c>
      <c r="DZ25" s="96" t="e">
        <f t="shared" si="78"/>
        <v>#N/A</v>
      </c>
      <c r="EA25" s="96" t="e">
        <f t="shared" si="79"/>
        <v>#N/A</v>
      </c>
      <c r="EB25" s="96" t="e">
        <f t="shared" si="80"/>
        <v>#N/A</v>
      </c>
      <c r="EC25" s="96" t="e">
        <f t="shared" si="81"/>
        <v>#N/A</v>
      </c>
      <c r="ED25" s="96" t="e">
        <f t="shared" si="113"/>
        <v>#N/A</v>
      </c>
      <c r="EE25" s="96" t="e">
        <f t="shared" si="113"/>
        <v>#N/A</v>
      </c>
      <c r="EF25" s="101" t="e">
        <f t="shared" si="82"/>
        <v>#N/A</v>
      </c>
      <c r="EG25" s="101" t="e">
        <f t="shared" si="83"/>
        <v>#N/A</v>
      </c>
      <c r="EH25" s="101" t="e">
        <f t="shared" si="84"/>
        <v>#N/A</v>
      </c>
      <c r="EI25" s="101" t="e">
        <f t="shared" si="85"/>
        <v>#N/A</v>
      </c>
      <c r="EJ25" s="101" t="e">
        <f t="shared" si="114"/>
        <v>#N/A</v>
      </c>
      <c r="EK25" s="101" t="e">
        <f t="shared" si="114"/>
        <v>#N/A</v>
      </c>
      <c r="EL25" s="101" t="e">
        <f t="shared" si="86"/>
        <v>#N/A</v>
      </c>
      <c r="EM25" s="101" t="e">
        <f t="shared" si="87"/>
        <v>#N/A</v>
      </c>
      <c r="EN25" s="101" t="e">
        <f t="shared" si="88"/>
        <v>#N/A</v>
      </c>
      <c r="EO25" s="101" t="e">
        <f t="shared" si="89"/>
        <v>#N/A</v>
      </c>
      <c r="EP25" s="101" t="e">
        <f t="shared" si="115"/>
        <v>#N/A</v>
      </c>
      <c r="EQ25" s="101" t="e">
        <f t="shared" si="115"/>
        <v>#N/A</v>
      </c>
    </row>
    <row r="26" spans="1:147">
      <c r="A26" s="319">
        <v>17</v>
      </c>
      <c r="B26" s="186"/>
      <c r="C26" s="184"/>
      <c r="D26" s="184"/>
      <c r="E26" s="207" t="e">
        <f>IF(D26="Cyprus",VLOOKUP(C26,CODES!$C$5:$D$82,2,FALSE),(VLOOKUP(D26,CODES!$C$5:$D$82,2,FALSE)))</f>
        <v>#N/A</v>
      </c>
      <c r="F26" s="186"/>
      <c r="G26" s="190">
        <f t="shared" si="90"/>
        <v>0</v>
      </c>
      <c r="H26" s="190">
        <f t="shared" si="0"/>
        <v>0</v>
      </c>
      <c r="I26" s="191">
        <f t="shared" si="91"/>
        <v>0</v>
      </c>
      <c r="J26" s="191">
        <f t="shared" si="1"/>
        <v>0</v>
      </c>
      <c r="K26" s="192">
        <f t="shared" si="92"/>
        <v>0</v>
      </c>
      <c r="L26" s="192">
        <f t="shared" si="2"/>
        <v>0</v>
      </c>
      <c r="M26" s="192">
        <f t="shared" si="93"/>
        <v>0</v>
      </c>
      <c r="N26" s="193" t="e">
        <f t="shared" si="3"/>
        <v>#DIV/0!</v>
      </c>
      <c r="O26" s="193" t="e">
        <f t="shared" si="4"/>
        <v>#DIV/0!</v>
      </c>
      <c r="P26" s="186"/>
      <c r="Q26" s="186"/>
      <c r="R26" s="186"/>
      <c r="S26" s="188"/>
      <c r="T26" s="200" t="e">
        <f>VLOOKUP(S26,CODES!$C$87:$D$92,2,FALSE)</f>
        <v>#N/A</v>
      </c>
      <c r="U26" s="194">
        <f t="shared" si="94"/>
        <v>0</v>
      </c>
      <c r="V26" s="201">
        <f t="shared" si="5"/>
        <v>0</v>
      </c>
      <c r="W26" s="202">
        <f t="shared" si="6"/>
        <v>0</v>
      </c>
      <c r="X26" s="203">
        <f t="shared" si="95"/>
        <v>0</v>
      </c>
      <c r="Y26" s="30">
        <f t="shared" si="7"/>
        <v>0</v>
      </c>
      <c r="Z26" s="30">
        <f t="shared" si="8"/>
        <v>0</v>
      </c>
      <c r="AA26" s="30">
        <f t="shared" si="9"/>
        <v>0</v>
      </c>
      <c r="AB26" s="178" t="e">
        <f t="shared" si="10"/>
        <v>#N/A</v>
      </c>
      <c r="AC26" s="60" t="e">
        <f t="shared" si="11"/>
        <v>#N/A</v>
      </c>
      <c r="AD26" s="60" t="e">
        <f t="shared" si="12"/>
        <v>#N/A</v>
      </c>
      <c r="AE26" s="60" t="e">
        <f t="shared" si="13"/>
        <v>#N/A</v>
      </c>
      <c r="AF26" s="60" t="e">
        <f t="shared" si="96"/>
        <v>#N/A</v>
      </c>
      <c r="AG26" s="60" t="e">
        <f t="shared" si="96"/>
        <v>#N/A</v>
      </c>
      <c r="AH26" s="60" t="e">
        <f t="shared" si="14"/>
        <v>#N/A</v>
      </c>
      <c r="AI26" s="60" t="e">
        <f t="shared" si="15"/>
        <v>#N/A</v>
      </c>
      <c r="AJ26" s="60" t="e">
        <f t="shared" si="16"/>
        <v>#N/A</v>
      </c>
      <c r="AK26" s="60" t="e">
        <f t="shared" si="17"/>
        <v>#N/A</v>
      </c>
      <c r="AL26" s="60" t="e">
        <f t="shared" si="97"/>
        <v>#N/A</v>
      </c>
      <c r="AM26" s="60" t="e">
        <f t="shared" si="97"/>
        <v>#N/A</v>
      </c>
      <c r="AN26" s="63" t="e">
        <f t="shared" si="18"/>
        <v>#N/A</v>
      </c>
      <c r="AO26" s="63" t="e">
        <f t="shared" si="19"/>
        <v>#N/A</v>
      </c>
      <c r="AP26" s="63" t="e">
        <f t="shared" si="20"/>
        <v>#N/A</v>
      </c>
      <c r="AQ26" s="63" t="e">
        <f t="shared" si="21"/>
        <v>#N/A</v>
      </c>
      <c r="AR26" s="63" t="e">
        <f t="shared" si="98"/>
        <v>#N/A</v>
      </c>
      <c r="AS26" s="63" t="e">
        <f t="shared" si="98"/>
        <v>#N/A</v>
      </c>
      <c r="AT26" s="63" t="e">
        <f t="shared" si="22"/>
        <v>#N/A</v>
      </c>
      <c r="AU26" s="63" t="e">
        <f t="shared" si="23"/>
        <v>#N/A</v>
      </c>
      <c r="AV26" s="63" t="e">
        <f t="shared" si="24"/>
        <v>#N/A</v>
      </c>
      <c r="AW26" s="63" t="e">
        <f t="shared" si="25"/>
        <v>#N/A</v>
      </c>
      <c r="AX26" s="63" t="e">
        <f t="shared" si="99"/>
        <v>#N/A</v>
      </c>
      <c r="AY26" s="63" t="e">
        <f t="shared" si="99"/>
        <v>#N/A</v>
      </c>
      <c r="AZ26" s="70" t="e">
        <f t="shared" si="26"/>
        <v>#N/A</v>
      </c>
      <c r="BA26" s="70" t="e">
        <f t="shared" si="27"/>
        <v>#N/A</v>
      </c>
      <c r="BB26" s="70" t="e">
        <f t="shared" si="28"/>
        <v>#N/A</v>
      </c>
      <c r="BC26" s="70" t="e">
        <f t="shared" si="29"/>
        <v>#N/A</v>
      </c>
      <c r="BD26" s="70" t="e">
        <f t="shared" si="100"/>
        <v>#N/A</v>
      </c>
      <c r="BE26" s="70" t="e">
        <f t="shared" si="100"/>
        <v>#N/A</v>
      </c>
      <c r="BF26" s="70" t="e">
        <f t="shared" si="30"/>
        <v>#N/A</v>
      </c>
      <c r="BG26" s="70" t="e">
        <f t="shared" si="31"/>
        <v>#N/A</v>
      </c>
      <c r="BH26" s="70" t="e">
        <f t="shared" si="32"/>
        <v>#N/A</v>
      </c>
      <c r="BI26" s="70" t="e">
        <f t="shared" si="33"/>
        <v>#N/A</v>
      </c>
      <c r="BJ26" s="70" t="e">
        <f t="shared" si="101"/>
        <v>#N/A</v>
      </c>
      <c r="BK26" s="70" t="e">
        <f t="shared" si="101"/>
        <v>#N/A</v>
      </c>
      <c r="BL26" s="73" t="e">
        <f t="shared" si="34"/>
        <v>#N/A</v>
      </c>
      <c r="BM26" s="73" t="e">
        <f t="shared" si="35"/>
        <v>#N/A</v>
      </c>
      <c r="BN26" s="73" t="e">
        <f t="shared" si="36"/>
        <v>#N/A</v>
      </c>
      <c r="BO26" s="73" t="e">
        <f t="shared" si="37"/>
        <v>#N/A</v>
      </c>
      <c r="BP26" s="73" t="e">
        <f t="shared" si="102"/>
        <v>#N/A</v>
      </c>
      <c r="BQ26" s="73" t="e">
        <f t="shared" si="102"/>
        <v>#N/A</v>
      </c>
      <c r="BR26" s="73" t="e">
        <f t="shared" si="38"/>
        <v>#N/A</v>
      </c>
      <c r="BS26" s="73" t="e">
        <f t="shared" si="39"/>
        <v>#N/A</v>
      </c>
      <c r="BT26" s="73" t="e">
        <f t="shared" si="40"/>
        <v>#N/A</v>
      </c>
      <c r="BU26" s="73" t="e">
        <f t="shared" si="41"/>
        <v>#N/A</v>
      </c>
      <c r="BV26" s="73" t="e">
        <f t="shared" si="103"/>
        <v>#N/A</v>
      </c>
      <c r="BW26" s="73" t="e">
        <f t="shared" si="103"/>
        <v>#N/A</v>
      </c>
      <c r="BX26" s="66" t="e">
        <f t="shared" si="42"/>
        <v>#N/A</v>
      </c>
      <c r="BY26" s="66" t="e">
        <f t="shared" si="43"/>
        <v>#N/A</v>
      </c>
      <c r="BZ26" s="66" t="e">
        <f t="shared" si="44"/>
        <v>#N/A</v>
      </c>
      <c r="CA26" s="66" t="e">
        <f t="shared" si="45"/>
        <v>#N/A</v>
      </c>
      <c r="CB26" s="66" t="e">
        <f t="shared" si="104"/>
        <v>#N/A</v>
      </c>
      <c r="CC26" s="66" t="e">
        <f t="shared" si="104"/>
        <v>#N/A</v>
      </c>
      <c r="CD26" s="66" t="e">
        <f t="shared" si="46"/>
        <v>#N/A</v>
      </c>
      <c r="CE26" s="66" t="e">
        <f t="shared" si="47"/>
        <v>#N/A</v>
      </c>
      <c r="CF26" s="66" t="e">
        <f t="shared" si="48"/>
        <v>#N/A</v>
      </c>
      <c r="CG26" s="66" t="e">
        <f t="shared" si="49"/>
        <v>#N/A</v>
      </c>
      <c r="CH26" s="66" t="e">
        <f t="shared" si="105"/>
        <v>#N/A</v>
      </c>
      <c r="CI26" s="66" t="e">
        <f t="shared" si="105"/>
        <v>#N/A</v>
      </c>
      <c r="CJ26" s="77" t="e">
        <f t="shared" si="50"/>
        <v>#N/A</v>
      </c>
      <c r="CK26" s="77" t="e">
        <f t="shared" si="51"/>
        <v>#N/A</v>
      </c>
      <c r="CL26" s="77" t="e">
        <f t="shared" si="52"/>
        <v>#N/A</v>
      </c>
      <c r="CM26" s="77" t="e">
        <f t="shared" si="53"/>
        <v>#N/A</v>
      </c>
      <c r="CN26" s="77" t="e">
        <f t="shared" si="106"/>
        <v>#N/A</v>
      </c>
      <c r="CO26" s="77" t="e">
        <f t="shared" si="106"/>
        <v>#N/A</v>
      </c>
      <c r="CP26" s="77" t="e">
        <f t="shared" si="54"/>
        <v>#N/A</v>
      </c>
      <c r="CQ26" s="77" t="e">
        <f t="shared" si="55"/>
        <v>#N/A</v>
      </c>
      <c r="CR26" s="77" t="e">
        <f t="shared" si="56"/>
        <v>#N/A</v>
      </c>
      <c r="CS26" s="77" t="e">
        <f t="shared" si="57"/>
        <v>#N/A</v>
      </c>
      <c r="CT26" s="77" t="e">
        <f t="shared" si="107"/>
        <v>#N/A</v>
      </c>
      <c r="CU26" s="77" t="e">
        <f t="shared" si="107"/>
        <v>#N/A</v>
      </c>
      <c r="CV26" s="84" t="e">
        <f t="shared" si="58"/>
        <v>#N/A</v>
      </c>
      <c r="CW26" s="84" t="e">
        <f t="shared" si="59"/>
        <v>#N/A</v>
      </c>
      <c r="CX26" s="84" t="e">
        <f t="shared" si="60"/>
        <v>#N/A</v>
      </c>
      <c r="CY26" s="84" t="e">
        <f t="shared" si="61"/>
        <v>#N/A</v>
      </c>
      <c r="CZ26" s="84" t="e">
        <f t="shared" si="108"/>
        <v>#N/A</v>
      </c>
      <c r="DA26" s="84" t="e">
        <f t="shared" si="108"/>
        <v>#N/A</v>
      </c>
      <c r="DB26" s="84" t="e">
        <f t="shared" si="62"/>
        <v>#N/A</v>
      </c>
      <c r="DC26" s="84" t="e">
        <f t="shared" si="63"/>
        <v>#N/A</v>
      </c>
      <c r="DD26" s="84" t="e">
        <f t="shared" si="64"/>
        <v>#N/A</v>
      </c>
      <c r="DE26" s="84" t="e">
        <f t="shared" si="65"/>
        <v>#N/A</v>
      </c>
      <c r="DF26" s="84" t="e">
        <f t="shared" si="109"/>
        <v>#N/A</v>
      </c>
      <c r="DG26" s="84" t="e">
        <f t="shared" si="109"/>
        <v>#N/A</v>
      </c>
      <c r="DH26" s="38" t="e">
        <f t="shared" si="66"/>
        <v>#N/A</v>
      </c>
      <c r="DI26" s="38" t="e">
        <f t="shared" si="67"/>
        <v>#N/A</v>
      </c>
      <c r="DJ26" s="38" t="e">
        <f t="shared" si="68"/>
        <v>#N/A</v>
      </c>
      <c r="DK26" s="38" t="e">
        <f t="shared" si="69"/>
        <v>#N/A</v>
      </c>
      <c r="DL26" s="38" t="e">
        <f t="shared" si="110"/>
        <v>#N/A</v>
      </c>
      <c r="DM26" s="38" t="e">
        <f t="shared" si="110"/>
        <v>#N/A</v>
      </c>
      <c r="DN26" s="38" t="e">
        <f t="shared" si="70"/>
        <v>#N/A</v>
      </c>
      <c r="DO26" s="38" t="e">
        <f t="shared" si="71"/>
        <v>#N/A</v>
      </c>
      <c r="DP26" s="38" t="e">
        <f t="shared" si="72"/>
        <v>#N/A</v>
      </c>
      <c r="DQ26" s="38" t="e">
        <f t="shared" si="73"/>
        <v>#N/A</v>
      </c>
      <c r="DR26" s="38" t="e">
        <f t="shared" si="111"/>
        <v>#N/A</v>
      </c>
      <c r="DS26" s="38" t="e">
        <f t="shared" si="111"/>
        <v>#N/A</v>
      </c>
      <c r="DT26" s="96" t="e">
        <f t="shared" si="74"/>
        <v>#N/A</v>
      </c>
      <c r="DU26" s="96" t="e">
        <f t="shared" si="75"/>
        <v>#N/A</v>
      </c>
      <c r="DV26" s="96" t="e">
        <f t="shared" si="76"/>
        <v>#N/A</v>
      </c>
      <c r="DW26" s="96" t="e">
        <f t="shared" si="77"/>
        <v>#N/A</v>
      </c>
      <c r="DX26" s="96" t="e">
        <f t="shared" si="112"/>
        <v>#N/A</v>
      </c>
      <c r="DY26" s="96" t="e">
        <f t="shared" si="112"/>
        <v>#N/A</v>
      </c>
      <c r="DZ26" s="96" t="e">
        <f t="shared" si="78"/>
        <v>#N/A</v>
      </c>
      <c r="EA26" s="96" t="e">
        <f t="shared" si="79"/>
        <v>#N/A</v>
      </c>
      <c r="EB26" s="96" t="e">
        <f t="shared" si="80"/>
        <v>#N/A</v>
      </c>
      <c r="EC26" s="96" t="e">
        <f t="shared" si="81"/>
        <v>#N/A</v>
      </c>
      <c r="ED26" s="96" t="e">
        <f t="shared" si="113"/>
        <v>#N/A</v>
      </c>
      <c r="EE26" s="96" t="e">
        <f t="shared" si="113"/>
        <v>#N/A</v>
      </c>
      <c r="EF26" s="101" t="e">
        <f t="shared" si="82"/>
        <v>#N/A</v>
      </c>
      <c r="EG26" s="101" t="e">
        <f t="shared" si="83"/>
        <v>#N/A</v>
      </c>
      <c r="EH26" s="101" t="e">
        <f t="shared" si="84"/>
        <v>#N/A</v>
      </c>
      <c r="EI26" s="101" t="e">
        <f t="shared" si="85"/>
        <v>#N/A</v>
      </c>
      <c r="EJ26" s="101" t="e">
        <f t="shared" si="114"/>
        <v>#N/A</v>
      </c>
      <c r="EK26" s="101" t="e">
        <f t="shared" si="114"/>
        <v>#N/A</v>
      </c>
      <c r="EL26" s="101" t="e">
        <f t="shared" si="86"/>
        <v>#N/A</v>
      </c>
      <c r="EM26" s="101" t="e">
        <f t="shared" si="87"/>
        <v>#N/A</v>
      </c>
      <c r="EN26" s="101" t="e">
        <f t="shared" si="88"/>
        <v>#N/A</v>
      </c>
      <c r="EO26" s="101" t="e">
        <f t="shared" si="89"/>
        <v>#N/A</v>
      </c>
      <c r="EP26" s="101" t="e">
        <f t="shared" si="115"/>
        <v>#N/A</v>
      </c>
      <c r="EQ26" s="101" t="e">
        <f t="shared" si="115"/>
        <v>#N/A</v>
      </c>
    </row>
    <row r="27" spans="1:147">
      <c r="A27" s="319">
        <v>18</v>
      </c>
      <c r="B27" s="186"/>
      <c r="C27" s="184"/>
      <c r="D27" s="184"/>
      <c r="E27" s="207" t="e">
        <f>IF(D27="Cyprus",VLOOKUP(C27,CODES!$C$5:$D$82,2,FALSE),(VLOOKUP(D27,CODES!$C$5:$D$82,2,FALSE)))</f>
        <v>#N/A</v>
      </c>
      <c r="F27" s="186"/>
      <c r="G27" s="190">
        <f t="shared" si="90"/>
        <v>0</v>
      </c>
      <c r="H27" s="190">
        <f t="shared" si="0"/>
        <v>0</v>
      </c>
      <c r="I27" s="191">
        <f t="shared" si="91"/>
        <v>0</v>
      </c>
      <c r="J27" s="191">
        <f t="shared" si="1"/>
        <v>0</v>
      </c>
      <c r="K27" s="192">
        <f t="shared" si="92"/>
        <v>0</v>
      </c>
      <c r="L27" s="192">
        <f t="shared" si="2"/>
        <v>0</v>
      </c>
      <c r="M27" s="192">
        <f t="shared" si="93"/>
        <v>0</v>
      </c>
      <c r="N27" s="193" t="e">
        <f t="shared" si="3"/>
        <v>#DIV/0!</v>
      </c>
      <c r="O27" s="193" t="e">
        <f t="shared" si="4"/>
        <v>#DIV/0!</v>
      </c>
      <c r="P27" s="186"/>
      <c r="Q27" s="186"/>
      <c r="R27" s="186"/>
      <c r="S27" s="188"/>
      <c r="T27" s="200" t="e">
        <f>VLOOKUP(S27,CODES!$C$87:$D$92,2,FALSE)</f>
        <v>#N/A</v>
      </c>
      <c r="U27" s="194">
        <f t="shared" si="94"/>
        <v>0</v>
      </c>
      <c r="V27" s="201">
        <f t="shared" si="5"/>
        <v>0</v>
      </c>
      <c r="W27" s="202">
        <f t="shared" si="6"/>
        <v>0</v>
      </c>
      <c r="X27" s="203">
        <f t="shared" si="95"/>
        <v>0</v>
      </c>
      <c r="Y27" s="30">
        <f t="shared" si="7"/>
        <v>0</v>
      </c>
      <c r="Z27" s="30">
        <f t="shared" si="8"/>
        <v>0</v>
      </c>
      <c r="AA27" s="30">
        <f t="shared" si="9"/>
        <v>0</v>
      </c>
      <c r="AB27" s="178" t="e">
        <f t="shared" si="10"/>
        <v>#N/A</v>
      </c>
      <c r="AC27" s="60" t="e">
        <f t="shared" si="11"/>
        <v>#N/A</v>
      </c>
      <c r="AD27" s="60" t="e">
        <f t="shared" si="12"/>
        <v>#N/A</v>
      </c>
      <c r="AE27" s="60" t="e">
        <f t="shared" si="13"/>
        <v>#N/A</v>
      </c>
      <c r="AF27" s="60" t="e">
        <f t="shared" si="96"/>
        <v>#N/A</v>
      </c>
      <c r="AG27" s="60" t="e">
        <f t="shared" si="96"/>
        <v>#N/A</v>
      </c>
      <c r="AH27" s="60" t="e">
        <f t="shared" si="14"/>
        <v>#N/A</v>
      </c>
      <c r="AI27" s="60" t="e">
        <f t="shared" si="15"/>
        <v>#N/A</v>
      </c>
      <c r="AJ27" s="60" t="e">
        <f t="shared" si="16"/>
        <v>#N/A</v>
      </c>
      <c r="AK27" s="60" t="e">
        <f t="shared" si="17"/>
        <v>#N/A</v>
      </c>
      <c r="AL27" s="60" t="e">
        <f t="shared" si="97"/>
        <v>#N/A</v>
      </c>
      <c r="AM27" s="60" t="e">
        <f t="shared" si="97"/>
        <v>#N/A</v>
      </c>
      <c r="AN27" s="63" t="e">
        <f t="shared" si="18"/>
        <v>#N/A</v>
      </c>
      <c r="AO27" s="63" t="e">
        <f t="shared" si="19"/>
        <v>#N/A</v>
      </c>
      <c r="AP27" s="63" t="e">
        <f t="shared" si="20"/>
        <v>#N/A</v>
      </c>
      <c r="AQ27" s="63" t="e">
        <f t="shared" si="21"/>
        <v>#N/A</v>
      </c>
      <c r="AR27" s="63" t="e">
        <f t="shared" si="98"/>
        <v>#N/A</v>
      </c>
      <c r="AS27" s="63" t="e">
        <f t="shared" si="98"/>
        <v>#N/A</v>
      </c>
      <c r="AT27" s="63" t="e">
        <f t="shared" si="22"/>
        <v>#N/A</v>
      </c>
      <c r="AU27" s="63" t="e">
        <f t="shared" si="23"/>
        <v>#N/A</v>
      </c>
      <c r="AV27" s="63" t="e">
        <f t="shared" si="24"/>
        <v>#N/A</v>
      </c>
      <c r="AW27" s="63" t="e">
        <f t="shared" si="25"/>
        <v>#N/A</v>
      </c>
      <c r="AX27" s="63" t="e">
        <f t="shared" si="99"/>
        <v>#N/A</v>
      </c>
      <c r="AY27" s="63" t="e">
        <f t="shared" si="99"/>
        <v>#N/A</v>
      </c>
      <c r="AZ27" s="70" t="e">
        <f t="shared" si="26"/>
        <v>#N/A</v>
      </c>
      <c r="BA27" s="70" t="e">
        <f t="shared" si="27"/>
        <v>#N/A</v>
      </c>
      <c r="BB27" s="70" t="e">
        <f t="shared" si="28"/>
        <v>#N/A</v>
      </c>
      <c r="BC27" s="70" t="e">
        <f t="shared" si="29"/>
        <v>#N/A</v>
      </c>
      <c r="BD27" s="70" t="e">
        <f t="shared" si="100"/>
        <v>#N/A</v>
      </c>
      <c r="BE27" s="70" t="e">
        <f t="shared" si="100"/>
        <v>#N/A</v>
      </c>
      <c r="BF27" s="70" t="e">
        <f t="shared" si="30"/>
        <v>#N/A</v>
      </c>
      <c r="BG27" s="70" t="e">
        <f t="shared" si="31"/>
        <v>#N/A</v>
      </c>
      <c r="BH27" s="70" t="e">
        <f t="shared" si="32"/>
        <v>#N/A</v>
      </c>
      <c r="BI27" s="70" t="e">
        <f t="shared" si="33"/>
        <v>#N/A</v>
      </c>
      <c r="BJ27" s="70" t="e">
        <f t="shared" si="101"/>
        <v>#N/A</v>
      </c>
      <c r="BK27" s="70" t="e">
        <f t="shared" si="101"/>
        <v>#N/A</v>
      </c>
      <c r="BL27" s="73" t="e">
        <f t="shared" si="34"/>
        <v>#N/A</v>
      </c>
      <c r="BM27" s="73" t="e">
        <f t="shared" si="35"/>
        <v>#N/A</v>
      </c>
      <c r="BN27" s="73" t="e">
        <f t="shared" si="36"/>
        <v>#N/A</v>
      </c>
      <c r="BO27" s="73" t="e">
        <f t="shared" si="37"/>
        <v>#N/A</v>
      </c>
      <c r="BP27" s="73" t="e">
        <f t="shared" si="102"/>
        <v>#N/A</v>
      </c>
      <c r="BQ27" s="73" t="e">
        <f t="shared" si="102"/>
        <v>#N/A</v>
      </c>
      <c r="BR27" s="73" t="e">
        <f t="shared" si="38"/>
        <v>#N/A</v>
      </c>
      <c r="BS27" s="73" t="e">
        <f t="shared" si="39"/>
        <v>#N/A</v>
      </c>
      <c r="BT27" s="73" t="e">
        <f t="shared" si="40"/>
        <v>#N/A</v>
      </c>
      <c r="BU27" s="73" t="e">
        <f t="shared" si="41"/>
        <v>#N/A</v>
      </c>
      <c r="BV27" s="73" t="e">
        <f t="shared" si="103"/>
        <v>#N/A</v>
      </c>
      <c r="BW27" s="73" t="e">
        <f t="shared" si="103"/>
        <v>#N/A</v>
      </c>
      <c r="BX27" s="66" t="e">
        <f t="shared" si="42"/>
        <v>#N/A</v>
      </c>
      <c r="BY27" s="66" t="e">
        <f t="shared" si="43"/>
        <v>#N/A</v>
      </c>
      <c r="BZ27" s="66" t="e">
        <f t="shared" si="44"/>
        <v>#N/A</v>
      </c>
      <c r="CA27" s="66" t="e">
        <f t="shared" si="45"/>
        <v>#N/A</v>
      </c>
      <c r="CB27" s="66" t="e">
        <f t="shared" si="104"/>
        <v>#N/A</v>
      </c>
      <c r="CC27" s="66" t="e">
        <f t="shared" si="104"/>
        <v>#N/A</v>
      </c>
      <c r="CD27" s="66" t="e">
        <f t="shared" si="46"/>
        <v>#N/A</v>
      </c>
      <c r="CE27" s="66" t="e">
        <f t="shared" si="47"/>
        <v>#N/A</v>
      </c>
      <c r="CF27" s="66" t="e">
        <f t="shared" si="48"/>
        <v>#N/A</v>
      </c>
      <c r="CG27" s="66" t="e">
        <f t="shared" si="49"/>
        <v>#N/A</v>
      </c>
      <c r="CH27" s="66" t="e">
        <f t="shared" si="105"/>
        <v>#N/A</v>
      </c>
      <c r="CI27" s="66" t="e">
        <f t="shared" si="105"/>
        <v>#N/A</v>
      </c>
      <c r="CJ27" s="77" t="e">
        <f t="shared" si="50"/>
        <v>#N/A</v>
      </c>
      <c r="CK27" s="77" t="e">
        <f t="shared" si="51"/>
        <v>#N/A</v>
      </c>
      <c r="CL27" s="77" t="e">
        <f t="shared" si="52"/>
        <v>#N/A</v>
      </c>
      <c r="CM27" s="77" t="e">
        <f t="shared" si="53"/>
        <v>#N/A</v>
      </c>
      <c r="CN27" s="77" t="e">
        <f t="shared" si="106"/>
        <v>#N/A</v>
      </c>
      <c r="CO27" s="77" t="e">
        <f t="shared" si="106"/>
        <v>#N/A</v>
      </c>
      <c r="CP27" s="77" t="e">
        <f t="shared" si="54"/>
        <v>#N/A</v>
      </c>
      <c r="CQ27" s="77" t="e">
        <f t="shared" si="55"/>
        <v>#N/A</v>
      </c>
      <c r="CR27" s="77" t="e">
        <f t="shared" si="56"/>
        <v>#N/A</v>
      </c>
      <c r="CS27" s="77" t="e">
        <f t="shared" si="57"/>
        <v>#N/A</v>
      </c>
      <c r="CT27" s="77" t="e">
        <f t="shared" si="107"/>
        <v>#N/A</v>
      </c>
      <c r="CU27" s="77" t="e">
        <f t="shared" si="107"/>
        <v>#N/A</v>
      </c>
      <c r="CV27" s="84" t="e">
        <f t="shared" si="58"/>
        <v>#N/A</v>
      </c>
      <c r="CW27" s="84" t="e">
        <f t="shared" si="59"/>
        <v>#N/A</v>
      </c>
      <c r="CX27" s="84" t="e">
        <f t="shared" si="60"/>
        <v>#N/A</v>
      </c>
      <c r="CY27" s="84" t="e">
        <f t="shared" si="61"/>
        <v>#N/A</v>
      </c>
      <c r="CZ27" s="84" t="e">
        <f t="shared" si="108"/>
        <v>#N/A</v>
      </c>
      <c r="DA27" s="84" t="e">
        <f t="shared" si="108"/>
        <v>#N/A</v>
      </c>
      <c r="DB27" s="84" t="e">
        <f t="shared" si="62"/>
        <v>#N/A</v>
      </c>
      <c r="DC27" s="84" t="e">
        <f t="shared" si="63"/>
        <v>#N/A</v>
      </c>
      <c r="DD27" s="84" t="e">
        <f t="shared" si="64"/>
        <v>#N/A</v>
      </c>
      <c r="DE27" s="84" t="e">
        <f t="shared" si="65"/>
        <v>#N/A</v>
      </c>
      <c r="DF27" s="84" t="e">
        <f t="shared" si="109"/>
        <v>#N/A</v>
      </c>
      <c r="DG27" s="84" t="e">
        <f t="shared" si="109"/>
        <v>#N/A</v>
      </c>
      <c r="DH27" s="38" t="e">
        <f t="shared" si="66"/>
        <v>#N/A</v>
      </c>
      <c r="DI27" s="38" t="e">
        <f t="shared" si="67"/>
        <v>#N/A</v>
      </c>
      <c r="DJ27" s="38" t="e">
        <f t="shared" si="68"/>
        <v>#N/A</v>
      </c>
      <c r="DK27" s="38" t="e">
        <f t="shared" si="69"/>
        <v>#N/A</v>
      </c>
      <c r="DL27" s="38" t="e">
        <f t="shared" si="110"/>
        <v>#N/A</v>
      </c>
      <c r="DM27" s="38" t="e">
        <f t="shared" si="110"/>
        <v>#N/A</v>
      </c>
      <c r="DN27" s="38" t="e">
        <f t="shared" si="70"/>
        <v>#N/A</v>
      </c>
      <c r="DO27" s="38" t="e">
        <f t="shared" si="71"/>
        <v>#N/A</v>
      </c>
      <c r="DP27" s="38" t="e">
        <f t="shared" si="72"/>
        <v>#N/A</v>
      </c>
      <c r="DQ27" s="38" t="e">
        <f t="shared" si="73"/>
        <v>#N/A</v>
      </c>
      <c r="DR27" s="38" t="e">
        <f t="shared" si="111"/>
        <v>#N/A</v>
      </c>
      <c r="DS27" s="38" t="e">
        <f t="shared" si="111"/>
        <v>#N/A</v>
      </c>
      <c r="DT27" s="96" t="e">
        <f t="shared" si="74"/>
        <v>#N/A</v>
      </c>
      <c r="DU27" s="96" t="e">
        <f t="shared" si="75"/>
        <v>#N/A</v>
      </c>
      <c r="DV27" s="96" t="e">
        <f t="shared" si="76"/>
        <v>#N/A</v>
      </c>
      <c r="DW27" s="96" t="e">
        <f t="shared" si="77"/>
        <v>#N/A</v>
      </c>
      <c r="DX27" s="96" t="e">
        <f t="shared" si="112"/>
        <v>#N/A</v>
      </c>
      <c r="DY27" s="96" t="e">
        <f t="shared" si="112"/>
        <v>#N/A</v>
      </c>
      <c r="DZ27" s="96" t="e">
        <f t="shared" si="78"/>
        <v>#N/A</v>
      </c>
      <c r="EA27" s="96" t="e">
        <f t="shared" si="79"/>
        <v>#N/A</v>
      </c>
      <c r="EB27" s="96" t="e">
        <f t="shared" si="80"/>
        <v>#N/A</v>
      </c>
      <c r="EC27" s="96" t="e">
        <f t="shared" si="81"/>
        <v>#N/A</v>
      </c>
      <c r="ED27" s="96" t="e">
        <f t="shared" si="113"/>
        <v>#N/A</v>
      </c>
      <c r="EE27" s="96" t="e">
        <f t="shared" si="113"/>
        <v>#N/A</v>
      </c>
      <c r="EF27" s="101" t="e">
        <f t="shared" si="82"/>
        <v>#N/A</v>
      </c>
      <c r="EG27" s="101" t="e">
        <f t="shared" si="83"/>
        <v>#N/A</v>
      </c>
      <c r="EH27" s="101" t="e">
        <f t="shared" si="84"/>
        <v>#N/A</v>
      </c>
      <c r="EI27" s="101" t="e">
        <f t="shared" si="85"/>
        <v>#N/A</v>
      </c>
      <c r="EJ27" s="101" t="e">
        <f t="shared" si="114"/>
        <v>#N/A</v>
      </c>
      <c r="EK27" s="101" t="e">
        <f t="shared" si="114"/>
        <v>#N/A</v>
      </c>
      <c r="EL27" s="101" t="e">
        <f t="shared" si="86"/>
        <v>#N/A</v>
      </c>
      <c r="EM27" s="101" t="e">
        <f t="shared" si="87"/>
        <v>#N/A</v>
      </c>
      <c r="EN27" s="101" t="e">
        <f t="shared" si="88"/>
        <v>#N/A</v>
      </c>
      <c r="EO27" s="101" t="e">
        <f t="shared" si="89"/>
        <v>#N/A</v>
      </c>
      <c r="EP27" s="101" t="e">
        <f t="shared" si="115"/>
        <v>#N/A</v>
      </c>
      <c r="EQ27" s="101" t="e">
        <f t="shared" si="115"/>
        <v>#N/A</v>
      </c>
    </row>
    <row r="28" spans="1:147">
      <c r="A28" s="319">
        <v>19</v>
      </c>
      <c r="B28" s="186"/>
      <c r="C28" s="184"/>
      <c r="D28" s="184"/>
      <c r="E28" s="207" t="e">
        <f>IF(D28="Cyprus",VLOOKUP(C28,CODES!$C$5:$D$82,2,FALSE),(VLOOKUP(D28,CODES!$C$5:$D$82,2,FALSE)))</f>
        <v>#N/A</v>
      </c>
      <c r="F28" s="186"/>
      <c r="G28" s="190">
        <f t="shared" si="90"/>
        <v>0</v>
      </c>
      <c r="H28" s="190">
        <f t="shared" si="0"/>
        <v>0</v>
      </c>
      <c r="I28" s="191">
        <f t="shared" si="91"/>
        <v>0</v>
      </c>
      <c r="J28" s="191">
        <f t="shared" si="1"/>
        <v>0</v>
      </c>
      <c r="K28" s="192">
        <f t="shared" si="92"/>
        <v>0</v>
      </c>
      <c r="L28" s="192">
        <f t="shared" si="2"/>
        <v>0</v>
      </c>
      <c r="M28" s="192">
        <f t="shared" si="93"/>
        <v>0</v>
      </c>
      <c r="N28" s="193" t="e">
        <f t="shared" si="3"/>
        <v>#DIV/0!</v>
      </c>
      <c r="O28" s="193" t="e">
        <f t="shared" si="4"/>
        <v>#DIV/0!</v>
      </c>
      <c r="P28" s="186"/>
      <c r="Q28" s="186"/>
      <c r="R28" s="186"/>
      <c r="S28" s="188"/>
      <c r="T28" s="200" t="e">
        <f>VLOOKUP(S28,CODES!$C$87:$D$92,2,FALSE)</f>
        <v>#N/A</v>
      </c>
      <c r="U28" s="194">
        <f t="shared" si="94"/>
        <v>0</v>
      </c>
      <c r="V28" s="201">
        <f t="shared" si="5"/>
        <v>0</v>
      </c>
      <c r="W28" s="202">
        <f t="shared" si="6"/>
        <v>0</v>
      </c>
      <c r="X28" s="203">
        <f t="shared" si="95"/>
        <v>0</v>
      </c>
      <c r="Y28" s="30">
        <f t="shared" si="7"/>
        <v>0</v>
      </c>
      <c r="Z28" s="30">
        <f t="shared" si="8"/>
        <v>0</v>
      </c>
      <c r="AA28" s="30">
        <f t="shared" si="9"/>
        <v>0</v>
      </c>
      <c r="AB28" s="178" t="e">
        <f t="shared" si="10"/>
        <v>#N/A</v>
      </c>
      <c r="AC28" s="60" t="e">
        <f t="shared" si="11"/>
        <v>#N/A</v>
      </c>
      <c r="AD28" s="60" t="e">
        <f t="shared" si="12"/>
        <v>#N/A</v>
      </c>
      <c r="AE28" s="60" t="e">
        <f t="shared" si="13"/>
        <v>#N/A</v>
      </c>
      <c r="AF28" s="60" t="e">
        <f t="shared" si="96"/>
        <v>#N/A</v>
      </c>
      <c r="AG28" s="60" t="e">
        <f t="shared" si="96"/>
        <v>#N/A</v>
      </c>
      <c r="AH28" s="60" t="e">
        <f t="shared" si="14"/>
        <v>#N/A</v>
      </c>
      <c r="AI28" s="60" t="e">
        <f t="shared" si="15"/>
        <v>#N/A</v>
      </c>
      <c r="AJ28" s="60" t="e">
        <f t="shared" si="16"/>
        <v>#N/A</v>
      </c>
      <c r="AK28" s="60" t="e">
        <f t="shared" si="17"/>
        <v>#N/A</v>
      </c>
      <c r="AL28" s="60" t="e">
        <f t="shared" si="97"/>
        <v>#N/A</v>
      </c>
      <c r="AM28" s="60" t="e">
        <f t="shared" si="97"/>
        <v>#N/A</v>
      </c>
      <c r="AN28" s="63" t="e">
        <f t="shared" si="18"/>
        <v>#N/A</v>
      </c>
      <c r="AO28" s="63" t="e">
        <f t="shared" si="19"/>
        <v>#N/A</v>
      </c>
      <c r="AP28" s="63" t="e">
        <f t="shared" si="20"/>
        <v>#N/A</v>
      </c>
      <c r="AQ28" s="63" t="e">
        <f t="shared" si="21"/>
        <v>#N/A</v>
      </c>
      <c r="AR28" s="63" t="e">
        <f t="shared" si="98"/>
        <v>#N/A</v>
      </c>
      <c r="AS28" s="63" t="e">
        <f t="shared" si="98"/>
        <v>#N/A</v>
      </c>
      <c r="AT28" s="63" t="e">
        <f t="shared" si="22"/>
        <v>#N/A</v>
      </c>
      <c r="AU28" s="63" t="e">
        <f t="shared" si="23"/>
        <v>#N/A</v>
      </c>
      <c r="AV28" s="63" t="e">
        <f t="shared" si="24"/>
        <v>#N/A</v>
      </c>
      <c r="AW28" s="63" t="e">
        <f t="shared" si="25"/>
        <v>#N/A</v>
      </c>
      <c r="AX28" s="63" t="e">
        <f t="shared" si="99"/>
        <v>#N/A</v>
      </c>
      <c r="AY28" s="63" t="e">
        <f t="shared" si="99"/>
        <v>#N/A</v>
      </c>
      <c r="AZ28" s="70" t="e">
        <f t="shared" si="26"/>
        <v>#N/A</v>
      </c>
      <c r="BA28" s="70" t="e">
        <f t="shared" si="27"/>
        <v>#N/A</v>
      </c>
      <c r="BB28" s="70" t="e">
        <f t="shared" si="28"/>
        <v>#N/A</v>
      </c>
      <c r="BC28" s="70" t="e">
        <f t="shared" si="29"/>
        <v>#N/A</v>
      </c>
      <c r="BD28" s="70" t="e">
        <f t="shared" si="100"/>
        <v>#N/A</v>
      </c>
      <c r="BE28" s="70" t="e">
        <f t="shared" si="100"/>
        <v>#N/A</v>
      </c>
      <c r="BF28" s="70" t="e">
        <f t="shared" si="30"/>
        <v>#N/A</v>
      </c>
      <c r="BG28" s="70" t="e">
        <f t="shared" si="31"/>
        <v>#N/A</v>
      </c>
      <c r="BH28" s="70" t="e">
        <f t="shared" si="32"/>
        <v>#N/A</v>
      </c>
      <c r="BI28" s="70" t="e">
        <f t="shared" si="33"/>
        <v>#N/A</v>
      </c>
      <c r="BJ28" s="70" t="e">
        <f t="shared" si="101"/>
        <v>#N/A</v>
      </c>
      <c r="BK28" s="70" t="e">
        <f t="shared" si="101"/>
        <v>#N/A</v>
      </c>
      <c r="BL28" s="73" t="e">
        <f t="shared" si="34"/>
        <v>#N/A</v>
      </c>
      <c r="BM28" s="73" t="e">
        <f t="shared" si="35"/>
        <v>#N/A</v>
      </c>
      <c r="BN28" s="73" t="e">
        <f t="shared" si="36"/>
        <v>#N/A</v>
      </c>
      <c r="BO28" s="73" t="e">
        <f t="shared" si="37"/>
        <v>#N/A</v>
      </c>
      <c r="BP28" s="73" t="e">
        <f t="shared" si="102"/>
        <v>#N/A</v>
      </c>
      <c r="BQ28" s="73" t="e">
        <f t="shared" si="102"/>
        <v>#N/A</v>
      </c>
      <c r="BR28" s="73" t="e">
        <f t="shared" si="38"/>
        <v>#N/A</v>
      </c>
      <c r="BS28" s="73" t="e">
        <f t="shared" si="39"/>
        <v>#N/A</v>
      </c>
      <c r="BT28" s="73" t="e">
        <f t="shared" si="40"/>
        <v>#N/A</v>
      </c>
      <c r="BU28" s="73" t="e">
        <f t="shared" si="41"/>
        <v>#N/A</v>
      </c>
      <c r="BV28" s="73" t="e">
        <f t="shared" si="103"/>
        <v>#N/A</v>
      </c>
      <c r="BW28" s="73" t="e">
        <f t="shared" si="103"/>
        <v>#N/A</v>
      </c>
      <c r="BX28" s="66" t="e">
        <f t="shared" si="42"/>
        <v>#N/A</v>
      </c>
      <c r="BY28" s="66" t="e">
        <f t="shared" si="43"/>
        <v>#N/A</v>
      </c>
      <c r="BZ28" s="66" t="e">
        <f t="shared" si="44"/>
        <v>#N/A</v>
      </c>
      <c r="CA28" s="66" t="e">
        <f t="shared" si="45"/>
        <v>#N/A</v>
      </c>
      <c r="CB28" s="66" t="e">
        <f t="shared" si="104"/>
        <v>#N/A</v>
      </c>
      <c r="CC28" s="66" t="e">
        <f t="shared" si="104"/>
        <v>#N/A</v>
      </c>
      <c r="CD28" s="66" t="e">
        <f t="shared" si="46"/>
        <v>#N/A</v>
      </c>
      <c r="CE28" s="66" t="e">
        <f t="shared" si="47"/>
        <v>#N/A</v>
      </c>
      <c r="CF28" s="66" t="e">
        <f t="shared" si="48"/>
        <v>#N/A</v>
      </c>
      <c r="CG28" s="66" t="e">
        <f t="shared" si="49"/>
        <v>#N/A</v>
      </c>
      <c r="CH28" s="66" t="e">
        <f t="shared" si="105"/>
        <v>#N/A</v>
      </c>
      <c r="CI28" s="66" t="e">
        <f t="shared" si="105"/>
        <v>#N/A</v>
      </c>
      <c r="CJ28" s="77" t="e">
        <f t="shared" si="50"/>
        <v>#N/A</v>
      </c>
      <c r="CK28" s="77" t="e">
        <f t="shared" si="51"/>
        <v>#N/A</v>
      </c>
      <c r="CL28" s="77" t="e">
        <f t="shared" si="52"/>
        <v>#N/A</v>
      </c>
      <c r="CM28" s="77" t="e">
        <f t="shared" si="53"/>
        <v>#N/A</v>
      </c>
      <c r="CN28" s="77" t="e">
        <f t="shared" si="106"/>
        <v>#N/A</v>
      </c>
      <c r="CO28" s="77" t="e">
        <f t="shared" si="106"/>
        <v>#N/A</v>
      </c>
      <c r="CP28" s="77" t="e">
        <f t="shared" si="54"/>
        <v>#N/A</v>
      </c>
      <c r="CQ28" s="77" t="e">
        <f t="shared" si="55"/>
        <v>#N/A</v>
      </c>
      <c r="CR28" s="77" t="e">
        <f t="shared" si="56"/>
        <v>#N/A</v>
      </c>
      <c r="CS28" s="77" t="e">
        <f t="shared" si="57"/>
        <v>#N/A</v>
      </c>
      <c r="CT28" s="77" t="e">
        <f t="shared" si="107"/>
        <v>#N/A</v>
      </c>
      <c r="CU28" s="77" t="e">
        <f t="shared" si="107"/>
        <v>#N/A</v>
      </c>
      <c r="CV28" s="84" t="e">
        <f t="shared" si="58"/>
        <v>#N/A</v>
      </c>
      <c r="CW28" s="84" t="e">
        <f t="shared" si="59"/>
        <v>#N/A</v>
      </c>
      <c r="CX28" s="84" t="e">
        <f t="shared" si="60"/>
        <v>#N/A</v>
      </c>
      <c r="CY28" s="84" t="e">
        <f t="shared" si="61"/>
        <v>#N/A</v>
      </c>
      <c r="CZ28" s="84" t="e">
        <f t="shared" si="108"/>
        <v>#N/A</v>
      </c>
      <c r="DA28" s="84" t="e">
        <f t="shared" si="108"/>
        <v>#N/A</v>
      </c>
      <c r="DB28" s="84" t="e">
        <f t="shared" si="62"/>
        <v>#N/A</v>
      </c>
      <c r="DC28" s="84" t="e">
        <f t="shared" si="63"/>
        <v>#N/A</v>
      </c>
      <c r="DD28" s="84" t="e">
        <f t="shared" si="64"/>
        <v>#N/A</v>
      </c>
      <c r="DE28" s="84" t="e">
        <f t="shared" si="65"/>
        <v>#N/A</v>
      </c>
      <c r="DF28" s="84" t="e">
        <f t="shared" si="109"/>
        <v>#N/A</v>
      </c>
      <c r="DG28" s="84" t="e">
        <f t="shared" si="109"/>
        <v>#N/A</v>
      </c>
      <c r="DH28" s="38" t="e">
        <f t="shared" si="66"/>
        <v>#N/A</v>
      </c>
      <c r="DI28" s="38" t="e">
        <f t="shared" si="67"/>
        <v>#N/A</v>
      </c>
      <c r="DJ28" s="38" t="e">
        <f t="shared" si="68"/>
        <v>#N/A</v>
      </c>
      <c r="DK28" s="38" t="e">
        <f t="shared" si="69"/>
        <v>#N/A</v>
      </c>
      <c r="DL28" s="38" t="e">
        <f t="shared" si="110"/>
        <v>#N/A</v>
      </c>
      <c r="DM28" s="38" t="e">
        <f t="shared" si="110"/>
        <v>#N/A</v>
      </c>
      <c r="DN28" s="38" t="e">
        <f t="shared" si="70"/>
        <v>#N/A</v>
      </c>
      <c r="DO28" s="38" t="e">
        <f t="shared" si="71"/>
        <v>#N/A</v>
      </c>
      <c r="DP28" s="38" t="e">
        <f t="shared" si="72"/>
        <v>#N/A</v>
      </c>
      <c r="DQ28" s="38" t="e">
        <f t="shared" si="73"/>
        <v>#N/A</v>
      </c>
      <c r="DR28" s="38" t="e">
        <f t="shared" si="111"/>
        <v>#N/A</v>
      </c>
      <c r="DS28" s="38" t="e">
        <f t="shared" si="111"/>
        <v>#N/A</v>
      </c>
      <c r="DT28" s="96" t="e">
        <f t="shared" si="74"/>
        <v>#N/A</v>
      </c>
      <c r="DU28" s="96" t="e">
        <f t="shared" si="75"/>
        <v>#N/A</v>
      </c>
      <c r="DV28" s="96" t="e">
        <f t="shared" si="76"/>
        <v>#N/A</v>
      </c>
      <c r="DW28" s="96" t="e">
        <f t="shared" si="77"/>
        <v>#N/A</v>
      </c>
      <c r="DX28" s="96" t="e">
        <f t="shared" si="112"/>
        <v>#N/A</v>
      </c>
      <c r="DY28" s="96" t="e">
        <f t="shared" si="112"/>
        <v>#N/A</v>
      </c>
      <c r="DZ28" s="96" t="e">
        <f t="shared" si="78"/>
        <v>#N/A</v>
      </c>
      <c r="EA28" s="96" t="e">
        <f t="shared" si="79"/>
        <v>#N/A</v>
      </c>
      <c r="EB28" s="96" t="e">
        <f t="shared" si="80"/>
        <v>#N/A</v>
      </c>
      <c r="EC28" s="96" t="e">
        <f t="shared" si="81"/>
        <v>#N/A</v>
      </c>
      <c r="ED28" s="96" t="e">
        <f t="shared" si="113"/>
        <v>#N/A</v>
      </c>
      <c r="EE28" s="96" t="e">
        <f t="shared" si="113"/>
        <v>#N/A</v>
      </c>
      <c r="EF28" s="101" t="e">
        <f t="shared" si="82"/>
        <v>#N/A</v>
      </c>
      <c r="EG28" s="101" t="e">
        <f t="shared" si="83"/>
        <v>#N/A</v>
      </c>
      <c r="EH28" s="101" t="e">
        <f t="shared" si="84"/>
        <v>#N/A</v>
      </c>
      <c r="EI28" s="101" t="e">
        <f t="shared" si="85"/>
        <v>#N/A</v>
      </c>
      <c r="EJ28" s="101" t="e">
        <f t="shared" si="114"/>
        <v>#N/A</v>
      </c>
      <c r="EK28" s="101" t="e">
        <f t="shared" si="114"/>
        <v>#N/A</v>
      </c>
      <c r="EL28" s="101" t="e">
        <f t="shared" si="86"/>
        <v>#N/A</v>
      </c>
      <c r="EM28" s="101" t="e">
        <f t="shared" si="87"/>
        <v>#N/A</v>
      </c>
      <c r="EN28" s="101" t="e">
        <f t="shared" si="88"/>
        <v>#N/A</v>
      </c>
      <c r="EO28" s="101" t="e">
        <f t="shared" si="89"/>
        <v>#N/A</v>
      </c>
      <c r="EP28" s="101" t="e">
        <f t="shared" si="115"/>
        <v>#N/A</v>
      </c>
      <c r="EQ28" s="101" t="e">
        <f t="shared" si="115"/>
        <v>#N/A</v>
      </c>
    </row>
    <row r="29" spans="1:147">
      <c r="A29" s="319">
        <v>20</v>
      </c>
      <c r="B29" s="186"/>
      <c r="C29" s="184"/>
      <c r="D29" s="184"/>
      <c r="E29" s="207" t="e">
        <f>IF(D29="Cyprus",VLOOKUP(C29,CODES!$C$5:$D$82,2,FALSE),(VLOOKUP(D29,CODES!$C$5:$D$82,2,FALSE)))</f>
        <v>#N/A</v>
      </c>
      <c r="F29" s="186"/>
      <c r="G29" s="190">
        <f t="shared" si="90"/>
        <v>0</v>
      </c>
      <c r="H29" s="190">
        <f t="shared" si="0"/>
        <v>0</v>
      </c>
      <c r="I29" s="191">
        <f t="shared" si="91"/>
        <v>0</v>
      </c>
      <c r="J29" s="191">
        <f t="shared" si="1"/>
        <v>0</v>
      </c>
      <c r="K29" s="192">
        <f t="shared" si="92"/>
        <v>0</v>
      </c>
      <c r="L29" s="192">
        <f t="shared" si="2"/>
        <v>0</v>
      </c>
      <c r="M29" s="192">
        <f t="shared" si="93"/>
        <v>0</v>
      </c>
      <c r="N29" s="193" t="e">
        <f t="shared" si="3"/>
        <v>#DIV/0!</v>
      </c>
      <c r="O29" s="193" t="e">
        <f t="shared" si="4"/>
        <v>#DIV/0!</v>
      </c>
      <c r="P29" s="186"/>
      <c r="Q29" s="186"/>
      <c r="R29" s="186"/>
      <c r="S29" s="188"/>
      <c r="T29" s="200" t="e">
        <f>VLOOKUP(S29,CODES!$C$87:$D$92,2,FALSE)</f>
        <v>#N/A</v>
      </c>
      <c r="U29" s="194">
        <f t="shared" si="94"/>
        <v>0</v>
      </c>
      <c r="V29" s="201">
        <f t="shared" si="5"/>
        <v>0</v>
      </c>
      <c r="W29" s="202">
        <f t="shared" si="6"/>
        <v>0</v>
      </c>
      <c r="X29" s="203">
        <f t="shared" si="95"/>
        <v>0</v>
      </c>
      <c r="Y29" s="30">
        <f t="shared" si="7"/>
        <v>0</v>
      </c>
      <c r="Z29" s="30">
        <f t="shared" si="8"/>
        <v>0</v>
      </c>
      <c r="AA29" s="30">
        <f t="shared" si="9"/>
        <v>0</v>
      </c>
      <c r="AB29" s="178" t="e">
        <f t="shared" si="10"/>
        <v>#N/A</v>
      </c>
      <c r="AC29" s="60" t="e">
        <f t="shared" si="11"/>
        <v>#N/A</v>
      </c>
      <c r="AD29" s="60" t="e">
        <f t="shared" si="12"/>
        <v>#N/A</v>
      </c>
      <c r="AE29" s="60" t="e">
        <f t="shared" si="13"/>
        <v>#N/A</v>
      </c>
      <c r="AF29" s="60" t="e">
        <f t="shared" si="96"/>
        <v>#N/A</v>
      </c>
      <c r="AG29" s="60" t="e">
        <f t="shared" si="96"/>
        <v>#N/A</v>
      </c>
      <c r="AH29" s="60" t="e">
        <f t="shared" si="14"/>
        <v>#N/A</v>
      </c>
      <c r="AI29" s="60" t="e">
        <f t="shared" si="15"/>
        <v>#N/A</v>
      </c>
      <c r="AJ29" s="60" t="e">
        <f t="shared" si="16"/>
        <v>#N/A</v>
      </c>
      <c r="AK29" s="60" t="e">
        <f t="shared" si="17"/>
        <v>#N/A</v>
      </c>
      <c r="AL29" s="60" t="e">
        <f t="shared" si="97"/>
        <v>#N/A</v>
      </c>
      <c r="AM29" s="60" t="e">
        <f t="shared" si="97"/>
        <v>#N/A</v>
      </c>
      <c r="AN29" s="63" t="e">
        <f t="shared" si="18"/>
        <v>#N/A</v>
      </c>
      <c r="AO29" s="63" t="e">
        <f t="shared" si="19"/>
        <v>#N/A</v>
      </c>
      <c r="AP29" s="63" t="e">
        <f t="shared" si="20"/>
        <v>#N/A</v>
      </c>
      <c r="AQ29" s="63" t="e">
        <f t="shared" si="21"/>
        <v>#N/A</v>
      </c>
      <c r="AR29" s="63" t="e">
        <f t="shared" si="98"/>
        <v>#N/A</v>
      </c>
      <c r="AS29" s="63" t="e">
        <f t="shared" si="98"/>
        <v>#N/A</v>
      </c>
      <c r="AT29" s="63" t="e">
        <f t="shared" si="22"/>
        <v>#N/A</v>
      </c>
      <c r="AU29" s="63" t="e">
        <f t="shared" si="23"/>
        <v>#N/A</v>
      </c>
      <c r="AV29" s="63" t="e">
        <f t="shared" si="24"/>
        <v>#N/A</v>
      </c>
      <c r="AW29" s="63" t="e">
        <f t="shared" si="25"/>
        <v>#N/A</v>
      </c>
      <c r="AX29" s="63" t="e">
        <f t="shared" si="99"/>
        <v>#N/A</v>
      </c>
      <c r="AY29" s="63" t="e">
        <f t="shared" si="99"/>
        <v>#N/A</v>
      </c>
      <c r="AZ29" s="70" t="e">
        <f t="shared" si="26"/>
        <v>#N/A</v>
      </c>
      <c r="BA29" s="70" t="e">
        <f t="shared" si="27"/>
        <v>#N/A</v>
      </c>
      <c r="BB29" s="70" t="e">
        <f t="shared" si="28"/>
        <v>#N/A</v>
      </c>
      <c r="BC29" s="70" t="e">
        <f t="shared" si="29"/>
        <v>#N/A</v>
      </c>
      <c r="BD29" s="70" t="e">
        <f t="shared" si="100"/>
        <v>#N/A</v>
      </c>
      <c r="BE29" s="70" t="e">
        <f t="shared" si="100"/>
        <v>#N/A</v>
      </c>
      <c r="BF29" s="70" t="e">
        <f t="shared" si="30"/>
        <v>#N/A</v>
      </c>
      <c r="BG29" s="70" t="e">
        <f t="shared" si="31"/>
        <v>#N/A</v>
      </c>
      <c r="BH29" s="70" t="e">
        <f t="shared" si="32"/>
        <v>#N/A</v>
      </c>
      <c r="BI29" s="70" t="e">
        <f t="shared" si="33"/>
        <v>#N/A</v>
      </c>
      <c r="BJ29" s="70" t="e">
        <f t="shared" si="101"/>
        <v>#N/A</v>
      </c>
      <c r="BK29" s="70" t="e">
        <f t="shared" si="101"/>
        <v>#N/A</v>
      </c>
      <c r="BL29" s="73" t="e">
        <f t="shared" si="34"/>
        <v>#N/A</v>
      </c>
      <c r="BM29" s="73" t="e">
        <f t="shared" si="35"/>
        <v>#N/A</v>
      </c>
      <c r="BN29" s="73" t="e">
        <f t="shared" si="36"/>
        <v>#N/A</v>
      </c>
      <c r="BO29" s="73" t="e">
        <f t="shared" si="37"/>
        <v>#N/A</v>
      </c>
      <c r="BP29" s="73" t="e">
        <f t="shared" si="102"/>
        <v>#N/A</v>
      </c>
      <c r="BQ29" s="73" t="e">
        <f t="shared" si="102"/>
        <v>#N/A</v>
      </c>
      <c r="BR29" s="73" t="e">
        <f t="shared" si="38"/>
        <v>#N/A</v>
      </c>
      <c r="BS29" s="73" t="e">
        <f t="shared" si="39"/>
        <v>#N/A</v>
      </c>
      <c r="BT29" s="73" t="e">
        <f t="shared" si="40"/>
        <v>#N/A</v>
      </c>
      <c r="BU29" s="73" t="e">
        <f t="shared" si="41"/>
        <v>#N/A</v>
      </c>
      <c r="BV29" s="73" t="e">
        <f t="shared" si="103"/>
        <v>#N/A</v>
      </c>
      <c r="BW29" s="73" t="e">
        <f t="shared" si="103"/>
        <v>#N/A</v>
      </c>
      <c r="BX29" s="66" t="e">
        <f t="shared" si="42"/>
        <v>#N/A</v>
      </c>
      <c r="BY29" s="66" t="e">
        <f t="shared" si="43"/>
        <v>#N/A</v>
      </c>
      <c r="BZ29" s="66" t="e">
        <f t="shared" si="44"/>
        <v>#N/A</v>
      </c>
      <c r="CA29" s="66" t="e">
        <f t="shared" si="45"/>
        <v>#N/A</v>
      </c>
      <c r="CB29" s="66" t="e">
        <f t="shared" si="104"/>
        <v>#N/A</v>
      </c>
      <c r="CC29" s="66" t="e">
        <f t="shared" si="104"/>
        <v>#N/A</v>
      </c>
      <c r="CD29" s="66" t="e">
        <f t="shared" si="46"/>
        <v>#N/A</v>
      </c>
      <c r="CE29" s="66" t="e">
        <f t="shared" si="47"/>
        <v>#N/A</v>
      </c>
      <c r="CF29" s="66" t="e">
        <f t="shared" si="48"/>
        <v>#N/A</v>
      </c>
      <c r="CG29" s="66" t="e">
        <f t="shared" si="49"/>
        <v>#N/A</v>
      </c>
      <c r="CH29" s="66" t="e">
        <f t="shared" si="105"/>
        <v>#N/A</v>
      </c>
      <c r="CI29" s="66" t="e">
        <f t="shared" si="105"/>
        <v>#N/A</v>
      </c>
      <c r="CJ29" s="77" t="e">
        <f t="shared" si="50"/>
        <v>#N/A</v>
      </c>
      <c r="CK29" s="77" t="e">
        <f t="shared" si="51"/>
        <v>#N/A</v>
      </c>
      <c r="CL29" s="77" t="e">
        <f t="shared" si="52"/>
        <v>#N/A</v>
      </c>
      <c r="CM29" s="77" t="e">
        <f t="shared" si="53"/>
        <v>#N/A</v>
      </c>
      <c r="CN29" s="77" t="e">
        <f t="shared" si="106"/>
        <v>#N/A</v>
      </c>
      <c r="CO29" s="77" t="e">
        <f t="shared" si="106"/>
        <v>#N/A</v>
      </c>
      <c r="CP29" s="77" t="e">
        <f t="shared" si="54"/>
        <v>#N/A</v>
      </c>
      <c r="CQ29" s="77" t="e">
        <f t="shared" si="55"/>
        <v>#N/A</v>
      </c>
      <c r="CR29" s="77" t="e">
        <f t="shared" si="56"/>
        <v>#N/A</v>
      </c>
      <c r="CS29" s="77" t="e">
        <f t="shared" si="57"/>
        <v>#N/A</v>
      </c>
      <c r="CT29" s="77" t="e">
        <f t="shared" si="107"/>
        <v>#N/A</v>
      </c>
      <c r="CU29" s="77" t="e">
        <f t="shared" si="107"/>
        <v>#N/A</v>
      </c>
      <c r="CV29" s="84" t="e">
        <f t="shared" si="58"/>
        <v>#N/A</v>
      </c>
      <c r="CW29" s="84" t="e">
        <f t="shared" si="59"/>
        <v>#N/A</v>
      </c>
      <c r="CX29" s="84" t="e">
        <f t="shared" si="60"/>
        <v>#N/A</v>
      </c>
      <c r="CY29" s="84" t="e">
        <f t="shared" si="61"/>
        <v>#N/A</v>
      </c>
      <c r="CZ29" s="84" t="e">
        <f t="shared" si="108"/>
        <v>#N/A</v>
      </c>
      <c r="DA29" s="84" t="e">
        <f t="shared" si="108"/>
        <v>#N/A</v>
      </c>
      <c r="DB29" s="84" t="e">
        <f t="shared" si="62"/>
        <v>#N/A</v>
      </c>
      <c r="DC29" s="84" t="e">
        <f t="shared" si="63"/>
        <v>#N/A</v>
      </c>
      <c r="DD29" s="84" t="e">
        <f t="shared" si="64"/>
        <v>#N/A</v>
      </c>
      <c r="DE29" s="84" t="e">
        <f t="shared" si="65"/>
        <v>#N/A</v>
      </c>
      <c r="DF29" s="84" t="e">
        <f t="shared" si="109"/>
        <v>#N/A</v>
      </c>
      <c r="DG29" s="84" t="e">
        <f t="shared" si="109"/>
        <v>#N/A</v>
      </c>
      <c r="DH29" s="38" t="e">
        <f t="shared" si="66"/>
        <v>#N/A</v>
      </c>
      <c r="DI29" s="38" t="e">
        <f t="shared" si="67"/>
        <v>#N/A</v>
      </c>
      <c r="DJ29" s="38" t="e">
        <f t="shared" si="68"/>
        <v>#N/A</v>
      </c>
      <c r="DK29" s="38" t="e">
        <f t="shared" si="69"/>
        <v>#N/A</v>
      </c>
      <c r="DL29" s="38" t="e">
        <f t="shared" si="110"/>
        <v>#N/A</v>
      </c>
      <c r="DM29" s="38" t="e">
        <f t="shared" si="110"/>
        <v>#N/A</v>
      </c>
      <c r="DN29" s="38" t="e">
        <f t="shared" si="70"/>
        <v>#N/A</v>
      </c>
      <c r="DO29" s="38" t="e">
        <f t="shared" si="71"/>
        <v>#N/A</v>
      </c>
      <c r="DP29" s="38" t="e">
        <f t="shared" si="72"/>
        <v>#N/A</v>
      </c>
      <c r="DQ29" s="38" t="e">
        <f t="shared" si="73"/>
        <v>#N/A</v>
      </c>
      <c r="DR29" s="38" t="e">
        <f t="shared" si="111"/>
        <v>#N/A</v>
      </c>
      <c r="DS29" s="38" t="e">
        <f t="shared" si="111"/>
        <v>#N/A</v>
      </c>
      <c r="DT29" s="96" t="e">
        <f t="shared" si="74"/>
        <v>#N/A</v>
      </c>
      <c r="DU29" s="96" t="e">
        <f t="shared" si="75"/>
        <v>#N/A</v>
      </c>
      <c r="DV29" s="96" t="e">
        <f t="shared" si="76"/>
        <v>#N/A</v>
      </c>
      <c r="DW29" s="96" t="e">
        <f t="shared" si="77"/>
        <v>#N/A</v>
      </c>
      <c r="DX29" s="96" t="e">
        <f t="shared" si="112"/>
        <v>#N/A</v>
      </c>
      <c r="DY29" s="96" t="e">
        <f t="shared" si="112"/>
        <v>#N/A</v>
      </c>
      <c r="DZ29" s="96" t="e">
        <f t="shared" si="78"/>
        <v>#N/A</v>
      </c>
      <c r="EA29" s="96" t="e">
        <f t="shared" si="79"/>
        <v>#N/A</v>
      </c>
      <c r="EB29" s="96" t="e">
        <f t="shared" si="80"/>
        <v>#N/A</v>
      </c>
      <c r="EC29" s="96" t="e">
        <f t="shared" si="81"/>
        <v>#N/A</v>
      </c>
      <c r="ED29" s="96" t="e">
        <f t="shared" si="113"/>
        <v>#N/A</v>
      </c>
      <c r="EE29" s="96" t="e">
        <f t="shared" si="113"/>
        <v>#N/A</v>
      </c>
      <c r="EF29" s="101" t="e">
        <f t="shared" si="82"/>
        <v>#N/A</v>
      </c>
      <c r="EG29" s="101" t="e">
        <f t="shared" si="83"/>
        <v>#N/A</v>
      </c>
      <c r="EH29" s="101" t="e">
        <f t="shared" si="84"/>
        <v>#N/A</v>
      </c>
      <c r="EI29" s="101" t="e">
        <f t="shared" si="85"/>
        <v>#N/A</v>
      </c>
      <c r="EJ29" s="101" t="e">
        <f t="shared" si="114"/>
        <v>#N/A</v>
      </c>
      <c r="EK29" s="101" t="e">
        <f t="shared" si="114"/>
        <v>#N/A</v>
      </c>
      <c r="EL29" s="101" t="e">
        <f t="shared" si="86"/>
        <v>#N/A</v>
      </c>
      <c r="EM29" s="101" t="e">
        <f t="shared" si="87"/>
        <v>#N/A</v>
      </c>
      <c r="EN29" s="101" t="e">
        <f t="shared" si="88"/>
        <v>#N/A</v>
      </c>
      <c r="EO29" s="101" t="e">
        <f t="shared" si="89"/>
        <v>#N/A</v>
      </c>
      <c r="EP29" s="101" t="e">
        <f t="shared" si="115"/>
        <v>#N/A</v>
      </c>
      <c r="EQ29" s="101" t="e">
        <f t="shared" si="115"/>
        <v>#N/A</v>
      </c>
    </row>
    <row r="30" spans="1:147">
      <c r="A30" s="319">
        <v>21</v>
      </c>
      <c r="B30" s="186"/>
      <c r="C30" s="184"/>
      <c r="D30" s="184"/>
      <c r="E30" s="207" t="e">
        <f>IF(D30="Cyprus",VLOOKUP(C30,CODES!$C$5:$D$82,2,FALSE),(VLOOKUP(D30,CODES!$C$5:$D$82,2,FALSE)))</f>
        <v>#N/A</v>
      </c>
      <c r="F30" s="186"/>
      <c r="G30" s="190">
        <f t="shared" si="90"/>
        <v>0</v>
      </c>
      <c r="H30" s="190">
        <f t="shared" si="0"/>
        <v>0</v>
      </c>
      <c r="I30" s="191">
        <f t="shared" si="91"/>
        <v>0</v>
      </c>
      <c r="J30" s="191">
        <f t="shared" si="1"/>
        <v>0</v>
      </c>
      <c r="K30" s="192">
        <f t="shared" si="92"/>
        <v>0</v>
      </c>
      <c r="L30" s="192">
        <f t="shared" si="2"/>
        <v>0</v>
      </c>
      <c r="M30" s="192">
        <f t="shared" si="93"/>
        <v>0</v>
      </c>
      <c r="N30" s="193" t="e">
        <f t="shared" si="3"/>
        <v>#DIV/0!</v>
      </c>
      <c r="O30" s="193" t="e">
        <f t="shared" si="4"/>
        <v>#DIV/0!</v>
      </c>
      <c r="P30" s="186"/>
      <c r="Q30" s="186"/>
      <c r="R30" s="186"/>
      <c r="S30" s="188"/>
      <c r="T30" s="200" t="e">
        <f>VLOOKUP(S30,CODES!$C$87:$D$92,2,FALSE)</f>
        <v>#N/A</v>
      </c>
      <c r="U30" s="194">
        <f t="shared" si="94"/>
        <v>0</v>
      </c>
      <c r="V30" s="201">
        <f t="shared" si="5"/>
        <v>0</v>
      </c>
      <c r="W30" s="202">
        <f t="shared" si="6"/>
        <v>0</v>
      </c>
      <c r="X30" s="203">
        <f t="shared" si="95"/>
        <v>0</v>
      </c>
      <c r="Y30" s="30">
        <f t="shared" si="7"/>
        <v>0</v>
      </c>
      <c r="Z30" s="30">
        <f t="shared" si="8"/>
        <v>0</v>
      </c>
      <c r="AA30" s="30">
        <f t="shared" si="9"/>
        <v>0</v>
      </c>
      <c r="AB30" s="178" t="e">
        <f t="shared" si="10"/>
        <v>#N/A</v>
      </c>
      <c r="AC30" s="60" t="e">
        <f t="shared" si="11"/>
        <v>#N/A</v>
      </c>
      <c r="AD30" s="60" t="e">
        <f t="shared" si="12"/>
        <v>#N/A</v>
      </c>
      <c r="AE30" s="60" t="e">
        <f t="shared" si="13"/>
        <v>#N/A</v>
      </c>
      <c r="AF30" s="60" t="e">
        <f t="shared" si="96"/>
        <v>#N/A</v>
      </c>
      <c r="AG30" s="60" t="e">
        <f t="shared" si="96"/>
        <v>#N/A</v>
      </c>
      <c r="AH30" s="60" t="e">
        <f t="shared" si="14"/>
        <v>#N/A</v>
      </c>
      <c r="AI30" s="60" t="e">
        <f t="shared" si="15"/>
        <v>#N/A</v>
      </c>
      <c r="AJ30" s="60" t="e">
        <f t="shared" si="16"/>
        <v>#N/A</v>
      </c>
      <c r="AK30" s="60" t="e">
        <f t="shared" si="17"/>
        <v>#N/A</v>
      </c>
      <c r="AL30" s="60" t="e">
        <f t="shared" si="97"/>
        <v>#N/A</v>
      </c>
      <c r="AM30" s="60" t="e">
        <f t="shared" si="97"/>
        <v>#N/A</v>
      </c>
      <c r="AN30" s="63" t="e">
        <f t="shared" si="18"/>
        <v>#N/A</v>
      </c>
      <c r="AO30" s="63" t="e">
        <f t="shared" si="19"/>
        <v>#N/A</v>
      </c>
      <c r="AP30" s="63" t="e">
        <f t="shared" si="20"/>
        <v>#N/A</v>
      </c>
      <c r="AQ30" s="63" t="e">
        <f t="shared" si="21"/>
        <v>#N/A</v>
      </c>
      <c r="AR30" s="63" t="e">
        <f t="shared" si="98"/>
        <v>#N/A</v>
      </c>
      <c r="AS30" s="63" t="e">
        <f t="shared" si="98"/>
        <v>#N/A</v>
      </c>
      <c r="AT30" s="63" t="e">
        <f t="shared" si="22"/>
        <v>#N/A</v>
      </c>
      <c r="AU30" s="63" t="e">
        <f t="shared" si="23"/>
        <v>#N/A</v>
      </c>
      <c r="AV30" s="63" t="e">
        <f t="shared" si="24"/>
        <v>#N/A</v>
      </c>
      <c r="AW30" s="63" t="e">
        <f t="shared" si="25"/>
        <v>#N/A</v>
      </c>
      <c r="AX30" s="63" t="e">
        <f t="shared" si="99"/>
        <v>#N/A</v>
      </c>
      <c r="AY30" s="63" t="e">
        <f t="shared" si="99"/>
        <v>#N/A</v>
      </c>
      <c r="AZ30" s="70" t="e">
        <f t="shared" si="26"/>
        <v>#N/A</v>
      </c>
      <c r="BA30" s="70" t="e">
        <f t="shared" si="27"/>
        <v>#N/A</v>
      </c>
      <c r="BB30" s="70" t="e">
        <f t="shared" si="28"/>
        <v>#N/A</v>
      </c>
      <c r="BC30" s="70" t="e">
        <f t="shared" si="29"/>
        <v>#N/A</v>
      </c>
      <c r="BD30" s="70" t="e">
        <f t="shared" si="100"/>
        <v>#N/A</v>
      </c>
      <c r="BE30" s="70" t="e">
        <f t="shared" si="100"/>
        <v>#N/A</v>
      </c>
      <c r="BF30" s="70" t="e">
        <f t="shared" si="30"/>
        <v>#N/A</v>
      </c>
      <c r="BG30" s="70" t="e">
        <f t="shared" si="31"/>
        <v>#N/A</v>
      </c>
      <c r="BH30" s="70" t="e">
        <f t="shared" si="32"/>
        <v>#N/A</v>
      </c>
      <c r="BI30" s="70" t="e">
        <f t="shared" si="33"/>
        <v>#N/A</v>
      </c>
      <c r="BJ30" s="70" t="e">
        <f t="shared" si="101"/>
        <v>#N/A</v>
      </c>
      <c r="BK30" s="70" t="e">
        <f t="shared" si="101"/>
        <v>#N/A</v>
      </c>
      <c r="BL30" s="73" t="e">
        <f t="shared" si="34"/>
        <v>#N/A</v>
      </c>
      <c r="BM30" s="73" t="e">
        <f t="shared" si="35"/>
        <v>#N/A</v>
      </c>
      <c r="BN30" s="73" t="e">
        <f t="shared" si="36"/>
        <v>#N/A</v>
      </c>
      <c r="BO30" s="73" t="e">
        <f t="shared" si="37"/>
        <v>#N/A</v>
      </c>
      <c r="BP30" s="73" t="e">
        <f t="shared" si="102"/>
        <v>#N/A</v>
      </c>
      <c r="BQ30" s="73" t="e">
        <f t="shared" si="102"/>
        <v>#N/A</v>
      </c>
      <c r="BR30" s="73" t="e">
        <f t="shared" si="38"/>
        <v>#N/A</v>
      </c>
      <c r="BS30" s="73" t="e">
        <f t="shared" si="39"/>
        <v>#N/A</v>
      </c>
      <c r="BT30" s="73" t="e">
        <f t="shared" si="40"/>
        <v>#N/A</v>
      </c>
      <c r="BU30" s="73" t="e">
        <f t="shared" si="41"/>
        <v>#N/A</v>
      </c>
      <c r="BV30" s="73" t="e">
        <f t="shared" si="103"/>
        <v>#N/A</v>
      </c>
      <c r="BW30" s="73" t="e">
        <f t="shared" si="103"/>
        <v>#N/A</v>
      </c>
      <c r="BX30" s="66" t="e">
        <f t="shared" si="42"/>
        <v>#N/A</v>
      </c>
      <c r="BY30" s="66" t="e">
        <f t="shared" si="43"/>
        <v>#N/A</v>
      </c>
      <c r="BZ30" s="66" t="e">
        <f t="shared" si="44"/>
        <v>#N/A</v>
      </c>
      <c r="CA30" s="66" t="e">
        <f t="shared" si="45"/>
        <v>#N/A</v>
      </c>
      <c r="CB30" s="66" t="e">
        <f t="shared" si="104"/>
        <v>#N/A</v>
      </c>
      <c r="CC30" s="66" t="e">
        <f t="shared" si="104"/>
        <v>#N/A</v>
      </c>
      <c r="CD30" s="66" t="e">
        <f t="shared" si="46"/>
        <v>#N/A</v>
      </c>
      <c r="CE30" s="66" t="e">
        <f t="shared" si="47"/>
        <v>#N/A</v>
      </c>
      <c r="CF30" s="66" t="e">
        <f t="shared" si="48"/>
        <v>#N/A</v>
      </c>
      <c r="CG30" s="66" t="e">
        <f t="shared" si="49"/>
        <v>#N/A</v>
      </c>
      <c r="CH30" s="66" t="e">
        <f t="shared" si="105"/>
        <v>#N/A</v>
      </c>
      <c r="CI30" s="66" t="e">
        <f t="shared" si="105"/>
        <v>#N/A</v>
      </c>
      <c r="CJ30" s="77" t="e">
        <f t="shared" si="50"/>
        <v>#N/A</v>
      </c>
      <c r="CK30" s="77" t="e">
        <f t="shared" si="51"/>
        <v>#N/A</v>
      </c>
      <c r="CL30" s="77" t="e">
        <f t="shared" si="52"/>
        <v>#N/A</v>
      </c>
      <c r="CM30" s="77" t="e">
        <f t="shared" si="53"/>
        <v>#N/A</v>
      </c>
      <c r="CN30" s="77" t="e">
        <f t="shared" si="106"/>
        <v>#N/A</v>
      </c>
      <c r="CO30" s="77" t="e">
        <f t="shared" si="106"/>
        <v>#N/A</v>
      </c>
      <c r="CP30" s="77" t="e">
        <f t="shared" si="54"/>
        <v>#N/A</v>
      </c>
      <c r="CQ30" s="77" t="e">
        <f t="shared" si="55"/>
        <v>#N/A</v>
      </c>
      <c r="CR30" s="77" t="e">
        <f t="shared" si="56"/>
        <v>#N/A</v>
      </c>
      <c r="CS30" s="77" t="e">
        <f t="shared" si="57"/>
        <v>#N/A</v>
      </c>
      <c r="CT30" s="77" t="e">
        <f t="shared" si="107"/>
        <v>#N/A</v>
      </c>
      <c r="CU30" s="77" t="e">
        <f t="shared" si="107"/>
        <v>#N/A</v>
      </c>
      <c r="CV30" s="84" t="e">
        <f t="shared" si="58"/>
        <v>#N/A</v>
      </c>
      <c r="CW30" s="84" t="e">
        <f t="shared" si="59"/>
        <v>#N/A</v>
      </c>
      <c r="CX30" s="84" t="e">
        <f t="shared" si="60"/>
        <v>#N/A</v>
      </c>
      <c r="CY30" s="84" t="e">
        <f t="shared" si="61"/>
        <v>#N/A</v>
      </c>
      <c r="CZ30" s="84" t="e">
        <f t="shared" si="108"/>
        <v>#N/A</v>
      </c>
      <c r="DA30" s="84" t="e">
        <f t="shared" si="108"/>
        <v>#N/A</v>
      </c>
      <c r="DB30" s="84" t="e">
        <f t="shared" si="62"/>
        <v>#N/A</v>
      </c>
      <c r="DC30" s="84" t="e">
        <f t="shared" si="63"/>
        <v>#N/A</v>
      </c>
      <c r="DD30" s="84" t="e">
        <f t="shared" si="64"/>
        <v>#N/A</v>
      </c>
      <c r="DE30" s="84" t="e">
        <f t="shared" si="65"/>
        <v>#N/A</v>
      </c>
      <c r="DF30" s="84" t="e">
        <f t="shared" si="109"/>
        <v>#N/A</v>
      </c>
      <c r="DG30" s="84" t="e">
        <f t="shared" si="109"/>
        <v>#N/A</v>
      </c>
      <c r="DH30" s="38" t="e">
        <f t="shared" si="66"/>
        <v>#N/A</v>
      </c>
      <c r="DI30" s="38" t="e">
        <f t="shared" si="67"/>
        <v>#N/A</v>
      </c>
      <c r="DJ30" s="38" t="e">
        <f t="shared" si="68"/>
        <v>#N/A</v>
      </c>
      <c r="DK30" s="38" t="e">
        <f t="shared" si="69"/>
        <v>#N/A</v>
      </c>
      <c r="DL30" s="38" t="e">
        <f t="shared" si="110"/>
        <v>#N/A</v>
      </c>
      <c r="DM30" s="38" t="e">
        <f t="shared" si="110"/>
        <v>#N/A</v>
      </c>
      <c r="DN30" s="38" t="e">
        <f t="shared" si="70"/>
        <v>#N/A</v>
      </c>
      <c r="DO30" s="38" t="e">
        <f t="shared" si="71"/>
        <v>#N/A</v>
      </c>
      <c r="DP30" s="38" t="e">
        <f t="shared" si="72"/>
        <v>#N/A</v>
      </c>
      <c r="DQ30" s="38" t="e">
        <f t="shared" si="73"/>
        <v>#N/A</v>
      </c>
      <c r="DR30" s="38" t="e">
        <f t="shared" si="111"/>
        <v>#N/A</v>
      </c>
      <c r="DS30" s="38" t="e">
        <f t="shared" si="111"/>
        <v>#N/A</v>
      </c>
      <c r="DT30" s="96" t="e">
        <f t="shared" si="74"/>
        <v>#N/A</v>
      </c>
      <c r="DU30" s="96" t="e">
        <f t="shared" si="75"/>
        <v>#N/A</v>
      </c>
      <c r="DV30" s="96" t="e">
        <f t="shared" si="76"/>
        <v>#N/A</v>
      </c>
      <c r="DW30" s="96" t="e">
        <f t="shared" si="77"/>
        <v>#N/A</v>
      </c>
      <c r="DX30" s="96" t="e">
        <f t="shared" si="112"/>
        <v>#N/A</v>
      </c>
      <c r="DY30" s="96" t="e">
        <f t="shared" si="112"/>
        <v>#N/A</v>
      </c>
      <c r="DZ30" s="96" t="e">
        <f t="shared" si="78"/>
        <v>#N/A</v>
      </c>
      <c r="EA30" s="96" t="e">
        <f t="shared" si="79"/>
        <v>#N/A</v>
      </c>
      <c r="EB30" s="96" t="e">
        <f t="shared" si="80"/>
        <v>#N/A</v>
      </c>
      <c r="EC30" s="96" t="e">
        <f t="shared" si="81"/>
        <v>#N/A</v>
      </c>
      <c r="ED30" s="96" t="e">
        <f t="shared" si="113"/>
        <v>#N/A</v>
      </c>
      <c r="EE30" s="96" t="e">
        <f t="shared" si="113"/>
        <v>#N/A</v>
      </c>
      <c r="EF30" s="101" t="e">
        <f t="shared" si="82"/>
        <v>#N/A</v>
      </c>
      <c r="EG30" s="101" t="e">
        <f t="shared" si="83"/>
        <v>#N/A</v>
      </c>
      <c r="EH30" s="101" t="e">
        <f t="shared" si="84"/>
        <v>#N/A</v>
      </c>
      <c r="EI30" s="101" t="e">
        <f t="shared" si="85"/>
        <v>#N/A</v>
      </c>
      <c r="EJ30" s="101" t="e">
        <f t="shared" si="114"/>
        <v>#N/A</v>
      </c>
      <c r="EK30" s="101" t="e">
        <f t="shared" si="114"/>
        <v>#N/A</v>
      </c>
      <c r="EL30" s="101" t="e">
        <f t="shared" si="86"/>
        <v>#N/A</v>
      </c>
      <c r="EM30" s="101" t="e">
        <f t="shared" si="87"/>
        <v>#N/A</v>
      </c>
      <c r="EN30" s="101" t="e">
        <f t="shared" si="88"/>
        <v>#N/A</v>
      </c>
      <c r="EO30" s="101" t="e">
        <f t="shared" si="89"/>
        <v>#N/A</v>
      </c>
      <c r="EP30" s="101" t="e">
        <f t="shared" si="115"/>
        <v>#N/A</v>
      </c>
      <c r="EQ30" s="101" t="e">
        <f t="shared" si="115"/>
        <v>#N/A</v>
      </c>
    </row>
    <row r="31" spans="1:147">
      <c r="A31" s="319">
        <v>22</v>
      </c>
      <c r="B31" s="186"/>
      <c r="C31" s="184"/>
      <c r="D31" s="184"/>
      <c r="E31" s="207" t="e">
        <f>IF(D31="Cyprus",VLOOKUP(C31,CODES!$C$5:$D$82,2,FALSE),(VLOOKUP(D31,CODES!$C$5:$D$82,2,FALSE)))</f>
        <v>#N/A</v>
      </c>
      <c r="F31" s="186"/>
      <c r="G31" s="190">
        <f t="shared" si="90"/>
        <v>0</v>
      </c>
      <c r="H31" s="190">
        <f t="shared" si="0"/>
        <v>0</v>
      </c>
      <c r="I31" s="191">
        <f t="shared" si="91"/>
        <v>0</v>
      </c>
      <c r="J31" s="191">
        <f t="shared" si="1"/>
        <v>0</v>
      </c>
      <c r="K31" s="192">
        <f t="shared" si="92"/>
        <v>0</v>
      </c>
      <c r="L31" s="192">
        <f t="shared" si="2"/>
        <v>0</v>
      </c>
      <c r="M31" s="192">
        <f t="shared" si="93"/>
        <v>0</v>
      </c>
      <c r="N31" s="193" t="e">
        <f t="shared" si="3"/>
        <v>#DIV/0!</v>
      </c>
      <c r="O31" s="193" t="e">
        <f t="shared" si="4"/>
        <v>#DIV/0!</v>
      </c>
      <c r="P31" s="186"/>
      <c r="Q31" s="186"/>
      <c r="R31" s="186"/>
      <c r="S31" s="188"/>
      <c r="T31" s="200" t="e">
        <f>VLOOKUP(S31,CODES!$C$87:$D$92,2,FALSE)</f>
        <v>#N/A</v>
      </c>
      <c r="U31" s="194">
        <f t="shared" si="94"/>
        <v>0</v>
      </c>
      <c r="V31" s="201">
        <f t="shared" si="5"/>
        <v>0</v>
      </c>
      <c r="W31" s="202">
        <f t="shared" si="6"/>
        <v>0</v>
      </c>
      <c r="X31" s="203">
        <f t="shared" si="95"/>
        <v>0</v>
      </c>
      <c r="Y31" s="30">
        <f t="shared" si="7"/>
        <v>0</v>
      </c>
      <c r="Z31" s="30">
        <f t="shared" si="8"/>
        <v>0</v>
      </c>
      <c r="AA31" s="30">
        <f t="shared" si="9"/>
        <v>0</v>
      </c>
      <c r="AB31" s="178" t="e">
        <f t="shared" si="10"/>
        <v>#N/A</v>
      </c>
      <c r="AC31" s="60" t="e">
        <f t="shared" si="11"/>
        <v>#N/A</v>
      </c>
      <c r="AD31" s="60" t="e">
        <f t="shared" si="12"/>
        <v>#N/A</v>
      </c>
      <c r="AE31" s="60" t="e">
        <f t="shared" si="13"/>
        <v>#N/A</v>
      </c>
      <c r="AF31" s="60" t="e">
        <f t="shared" si="96"/>
        <v>#N/A</v>
      </c>
      <c r="AG31" s="60" t="e">
        <f t="shared" si="96"/>
        <v>#N/A</v>
      </c>
      <c r="AH31" s="60" t="e">
        <f t="shared" si="14"/>
        <v>#N/A</v>
      </c>
      <c r="AI31" s="60" t="e">
        <f t="shared" si="15"/>
        <v>#N/A</v>
      </c>
      <c r="AJ31" s="60" t="e">
        <f t="shared" si="16"/>
        <v>#N/A</v>
      </c>
      <c r="AK31" s="60" t="e">
        <f t="shared" si="17"/>
        <v>#N/A</v>
      </c>
      <c r="AL31" s="60" t="e">
        <f t="shared" si="97"/>
        <v>#N/A</v>
      </c>
      <c r="AM31" s="60" t="e">
        <f t="shared" si="97"/>
        <v>#N/A</v>
      </c>
      <c r="AN31" s="63" t="e">
        <f t="shared" si="18"/>
        <v>#N/A</v>
      </c>
      <c r="AO31" s="63" t="e">
        <f t="shared" si="19"/>
        <v>#N/A</v>
      </c>
      <c r="AP31" s="63" t="e">
        <f t="shared" si="20"/>
        <v>#N/A</v>
      </c>
      <c r="AQ31" s="63" t="e">
        <f t="shared" si="21"/>
        <v>#N/A</v>
      </c>
      <c r="AR31" s="63" t="e">
        <f t="shared" si="98"/>
        <v>#N/A</v>
      </c>
      <c r="AS31" s="63" t="e">
        <f t="shared" si="98"/>
        <v>#N/A</v>
      </c>
      <c r="AT31" s="63" t="e">
        <f t="shared" si="22"/>
        <v>#N/A</v>
      </c>
      <c r="AU31" s="63" t="e">
        <f t="shared" si="23"/>
        <v>#N/A</v>
      </c>
      <c r="AV31" s="63" t="e">
        <f t="shared" si="24"/>
        <v>#N/A</v>
      </c>
      <c r="AW31" s="63" t="e">
        <f t="shared" si="25"/>
        <v>#N/A</v>
      </c>
      <c r="AX31" s="63" t="e">
        <f t="shared" si="99"/>
        <v>#N/A</v>
      </c>
      <c r="AY31" s="63" t="e">
        <f t="shared" si="99"/>
        <v>#N/A</v>
      </c>
      <c r="AZ31" s="70" t="e">
        <f t="shared" si="26"/>
        <v>#N/A</v>
      </c>
      <c r="BA31" s="70" t="e">
        <f t="shared" si="27"/>
        <v>#N/A</v>
      </c>
      <c r="BB31" s="70" t="e">
        <f t="shared" si="28"/>
        <v>#N/A</v>
      </c>
      <c r="BC31" s="70" t="e">
        <f t="shared" si="29"/>
        <v>#N/A</v>
      </c>
      <c r="BD31" s="70" t="e">
        <f t="shared" si="100"/>
        <v>#N/A</v>
      </c>
      <c r="BE31" s="70" t="e">
        <f t="shared" si="100"/>
        <v>#N/A</v>
      </c>
      <c r="BF31" s="70" t="e">
        <f t="shared" si="30"/>
        <v>#N/A</v>
      </c>
      <c r="BG31" s="70" t="e">
        <f t="shared" si="31"/>
        <v>#N/A</v>
      </c>
      <c r="BH31" s="70" t="e">
        <f t="shared" si="32"/>
        <v>#N/A</v>
      </c>
      <c r="BI31" s="70" t="e">
        <f t="shared" si="33"/>
        <v>#N/A</v>
      </c>
      <c r="BJ31" s="70" t="e">
        <f t="shared" si="101"/>
        <v>#N/A</v>
      </c>
      <c r="BK31" s="70" t="e">
        <f t="shared" si="101"/>
        <v>#N/A</v>
      </c>
      <c r="BL31" s="73" t="e">
        <f t="shared" si="34"/>
        <v>#N/A</v>
      </c>
      <c r="BM31" s="73" t="e">
        <f t="shared" si="35"/>
        <v>#N/A</v>
      </c>
      <c r="BN31" s="73" t="e">
        <f t="shared" si="36"/>
        <v>#N/A</v>
      </c>
      <c r="BO31" s="73" t="e">
        <f t="shared" si="37"/>
        <v>#N/A</v>
      </c>
      <c r="BP31" s="73" t="e">
        <f t="shared" si="102"/>
        <v>#N/A</v>
      </c>
      <c r="BQ31" s="73" t="e">
        <f t="shared" si="102"/>
        <v>#N/A</v>
      </c>
      <c r="BR31" s="73" t="e">
        <f t="shared" si="38"/>
        <v>#N/A</v>
      </c>
      <c r="BS31" s="73" t="e">
        <f t="shared" si="39"/>
        <v>#N/A</v>
      </c>
      <c r="BT31" s="73" t="e">
        <f t="shared" si="40"/>
        <v>#N/A</v>
      </c>
      <c r="BU31" s="73" t="e">
        <f t="shared" si="41"/>
        <v>#N/A</v>
      </c>
      <c r="BV31" s="73" t="e">
        <f t="shared" si="103"/>
        <v>#N/A</v>
      </c>
      <c r="BW31" s="73" t="e">
        <f t="shared" si="103"/>
        <v>#N/A</v>
      </c>
      <c r="BX31" s="66" t="e">
        <f t="shared" si="42"/>
        <v>#N/A</v>
      </c>
      <c r="BY31" s="66" t="e">
        <f t="shared" si="43"/>
        <v>#N/A</v>
      </c>
      <c r="BZ31" s="66" t="e">
        <f t="shared" si="44"/>
        <v>#N/A</v>
      </c>
      <c r="CA31" s="66" t="e">
        <f t="shared" si="45"/>
        <v>#N/A</v>
      </c>
      <c r="CB31" s="66" t="e">
        <f t="shared" si="104"/>
        <v>#N/A</v>
      </c>
      <c r="CC31" s="66" t="e">
        <f t="shared" si="104"/>
        <v>#N/A</v>
      </c>
      <c r="CD31" s="66" t="e">
        <f t="shared" si="46"/>
        <v>#N/A</v>
      </c>
      <c r="CE31" s="66" t="e">
        <f t="shared" si="47"/>
        <v>#N/A</v>
      </c>
      <c r="CF31" s="66" t="e">
        <f t="shared" si="48"/>
        <v>#N/A</v>
      </c>
      <c r="CG31" s="66" t="e">
        <f t="shared" si="49"/>
        <v>#N/A</v>
      </c>
      <c r="CH31" s="66" t="e">
        <f t="shared" si="105"/>
        <v>#N/A</v>
      </c>
      <c r="CI31" s="66" t="e">
        <f t="shared" si="105"/>
        <v>#N/A</v>
      </c>
      <c r="CJ31" s="77" t="e">
        <f t="shared" si="50"/>
        <v>#N/A</v>
      </c>
      <c r="CK31" s="77" t="e">
        <f t="shared" si="51"/>
        <v>#N/A</v>
      </c>
      <c r="CL31" s="77" t="e">
        <f t="shared" si="52"/>
        <v>#N/A</v>
      </c>
      <c r="CM31" s="77" t="e">
        <f t="shared" si="53"/>
        <v>#N/A</v>
      </c>
      <c r="CN31" s="77" t="e">
        <f t="shared" si="106"/>
        <v>#N/A</v>
      </c>
      <c r="CO31" s="77" t="e">
        <f t="shared" si="106"/>
        <v>#N/A</v>
      </c>
      <c r="CP31" s="77" t="e">
        <f t="shared" si="54"/>
        <v>#N/A</v>
      </c>
      <c r="CQ31" s="77" t="e">
        <f t="shared" si="55"/>
        <v>#N/A</v>
      </c>
      <c r="CR31" s="77" t="e">
        <f t="shared" si="56"/>
        <v>#N/A</v>
      </c>
      <c r="CS31" s="77" t="e">
        <f t="shared" si="57"/>
        <v>#N/A</v>
      </c>
      <c r="CT31" s="77" t="e">
        <f t="shared" si="107"/>
        <v>#N/A</v>
      </c>
      <c r="CU31" s="77" t="e">
        <f t="shared" si="107"/>
        <v>#N/A</v>
      </c>
      <c r="CV31" s="84" t="e">
        <f t="shared" si="58"/>
        <v>#N/A</v>
      </c>
      <c r="CW31" s="84" t="e">
        <f t="shared" si="59"/>
        <v>#N/A</v>
      </c>
      <c r="CX31" s="84" t="e">
        <f t="shared" si="60"/>
        <v>#N/A</v>
      </c>
      <c r="CY31" s="84" t="e">
        <f t="shared" si="61"/>
        <v>#N/A</v>
      </c>
      <c r="CZ31" s="84" t="e">
        <f t="shared" si="108"/>
        <v>#N/A</v>
      </c>
      <c r="DA31" s="84" t="e">
        <f t="shared" si="108"/>
        <v>#N/A</v>
      </c>
      <c r="DB31" s="84" t="e">
        <f t="shared" si="62"/>
        <v>#N/A</v>
      </c>
      <c r="DC31" s="84" t="e">
        <f t="shared" si="63"/>
        <v>#N/A</v>
      </c>
      <c r="DD31" s="84" t="e">
        <f t="shared" si="64"/>
        <v>#N/A</v>
      </c>
      <c r="DE31" s="84" t="e">
        <f t="shared" si="65"/>
        <v>#N/A</v>
      </c>
      <c r="DF31" s="84" t="e">
        <f t="shared" si="109"/>
        <v>#N/A</v>
      </c>
      <c r="DG31" s="84" t="e">
        <f t="shared" si="109"/>
        <v>#N/A</v>
      </c>
      <c r="DH31" s="38" t="e">
        <f t="shared" si="66"/>
        <v>#N/A</v>
      </c>
      <c r="DI31" s="38" t="e">
        <f t="shared" si="67"/>
        <v>#N/A</v>
      </c>
      <c r="DJ31" s="38" t="e">
        <f t="shared" si="68"/>
        <v>#N/A</v>
      </c>
      <c r="DK31" s="38" t="e">
        <f t="shared" si="69"/>
        <v>#N/A</v>
      </c>
      <c r="DL31" s="38" t="e">
        <f t="shared" si="110"/>
        <v>#N/A</v>
      </c>
      <c r="DM31" s="38" t="e">
        <f t="shared" si="110"/>
        <v>#N/A</v>
      </c>
      <c r="DN31" s="38" t="e">
        <f t="shared" si="70"/>
        <v>#N/A</v>
      </c>
      <c r="DO31" s="38" t="e">
        <f t="shared" si="71"/>
        <v>#N/A</v>
      </c>
      <c r="DP31" s="38" t="e">
        <f t="shared" si="72"/>
        <v>#N/A</v>
      </c>
      <c r="DQ31" s="38" t="e">
        <f t="shared" si="73"/>
        <v>#N/A</v>
      </c>
      <c r="DR31" s="38" t="e">
        <f t="shared" si="111"/>
        <v>#N/A</v>
      </c>
      <c r="DS31" s="38" t="e">
        <f t="shared" si="111"/>
        <v>#N/A</v>
      </c>
      <c r="DT31" s="96" t="e">
        <f t="shared" si="74"/>
        <v>#N/A</v>
      </c>
      <c r="DU31" s="96" t="e">
        <f t="shared" si="75"/>
        <v>#N/A</v>
      </c>
      <c r="DV31" s="96" t="e">
        <f t="shared" si="76"/>
        <v>#N/A</v>
      </c>
      <c r="DW31" s="96" t="e">
        <f t="shared" si="77"/>
        <v>#N/A</v>
      </c>
      <c r="DX31" s="96" t="e">
        <f t="shared" si="112"/>
        <v>#N/A</v>
      </c>
      <c r="DY31" s="96" t="e">
        <f t="shared" si="112"/>
        <v>#N/A</v>
      </c>
      <c r="DZ31" s="96" t="e">
        <f t="shared" si="78"/>
        <v>#N/A</v>
      </c>
      <c r="EA31" s="96" t="e">
        <f t="shared" si="79"/>
        <v>#N/A</v>
      </c>
      <c r="EB31" s="96" t="e">
        <f t="shared" si="80"/>
        <v>#N/A</v>
      </c>
      <c r="EC31" s="96" t="e">
        <f t="shared" si="81"/>
        <v>#N/A</v>
      </c>
      <c r="ED31" s="96" t="e">
        <f t="shared" si="113"/>
        <v>#N/A</v>
      </c>
      <c r="EE31" s="96" t="e">
        <f t="shared" si="113"/>
        <v>#N/A</v>
      </c>
      <c r="EF31" s="101" t="e">
        <f t="shared" si="82"/>
        <v>#N/A</v>
      </c>
      <c r="EG31" s="101" t="e">
        <f t="shared" si="83"/>
        <v>#N/A</v>
      </c>
      <c r="EH31" s="101" t="e">
        <f t="shared" si="84"/>
        <v>#N/A</v>
      </c>
      <c r="EI31" s="101" t="e">
        <f t="shared" si="85"/>
        <v>#N/A</v>
      </c>
      <c r="EJ31" s="101" t="e">
        <f t="shared" si="114"/>
        <v>#N/A</v>
      </c>
      <c r="EK31" s="101" t="e">
        <f t="shared" si="114"/>
        <v>#N/A</v>
      </c>
      <c r="EL31" s="101" t="e">
        <f t="shared" si="86"/>
        <v>#N/A</v>
      </c>
      <c r="EM31" s="101" t="e">
        <f t="shared" si="87"/>
        <v>#N/A</v>
      </c>
      <c r="EN31" s="101" t="e">
        <f t="shared" si="88"/>
        <v>#N/A</v>
      </c>
      <c r="EO31" s="101" t="e">
        <f t="shared" si="89"/>
        <v>#N/A</v>
      </c>
      <c r="EP31" s="101" t="e">
        <f t="shared" si="115"/>
        <v>#N/A</v>
      </c>
      <c r="EQ31" s="101" t="e">
        <f t="shared" si="115"/>
        <v>#N/A</v>
      </c>
    </row>
    <row r="32" spans="1:147">
      <c r="A32" s="319">
        <v>23</v>
      </c>
      <c r="B32" s="186"/>
      <c r="C32" s="184"/>
      <c r="D32" s="184"/>
      <c r="E32" s="207" t="e">
        <f>IF(D32="Cyprus",VLOOKUP(C32,CODES!$C$5:$D$82,2,FALSE),(VLOOKUP(D32,CODES!$C$5:$D$82,2,FALSE)))</f>
        <v>#N/A</v>
      </c>
      <c r="F32" s="186"/>
      <c r="G32" s="190">
        <f t="shared" si="90"/>
        <v>0</v>
      </c>
      <c r="H32" s="190">
        <f t="shared" si="0"/>
        <v>0</v>
      </c>
      <c r="I32" s="191">
        <f t="shared" si="91"/>
        <v>0</v>
      </c>
      <c r="J32" s="191">
        <f t="shared" si="1"/>
        <v>0</v>
      </c>
      <c r="K32" s="192">
        <f t="shared" si="92"/>
        <v>0</v>
      </c>
      <c r="L32" s="192">
        <f t="shared" si="2"/>
        <v>0</v>
      </c>
      <c r="M32" s="192">
        <f t="shared" si="93"/>
        <v>0</v>
      </c>
      <c r="N32" s="193" t="e">
        <f t="shared" si="3"/>
        <v>#DIV/0!</v>
      </c>
      <c r="O32" s="193" t="e">
        <f t="shared" si="4"/>
        <v>#DIV/0!</v>
      </c>
      <c r="P32" s="186"/>
      <c r="Q32" s="186"/>
      <c r="R32" s="186"/>
      <c r="S32" s="188"/>
      <c r="T32" s="200" t="e">
        <f>VLOOKUP(S32,CODES!$C$87:$D$92,2,FALSE)</f>
        <v>#N/A</v>
      </c>
      <c r="U32" s="194">
        <f t="shared" si="94"/>
        <v>0</v>
      </c>
      <c r="V32" s="201">
        <f t="shared" si="5"/>
        <v>0</v>
      </c>
      <c r="W32" s="202">
        <f t="shared" si="6"/>
        <v>0</v>
      </c>
      <c r="X32" s="203">
        <f t="shared" si="95"/>
        <v>0</v>
      </c>
      <c r="Y32" s="30">
        <f t="shared" si="7"/>
        <v>0</v>
      </c>
      <c r="Z32" s="30">
        <f t="shared" si="8"/>
        <v>0</v>
      </c>
      <c r="AA32" s="30">
        <f t="shared" si="9"/>
        <v>0</v>
      </c>
      <c r="AB32" s="178" t="e">
        <f t="shared" si="10"/>
        <v>#N/A</v>
      </c>
      <c r="AC32" s="60" t="e">
        <f t="shared" si="11"/>
        <v>#N/A</v>
      </c>
      <c r="AD32" s="60" t="e">
        <f t="shared" si="12"/>
        <v>#N/A</v>
      </c>
      <c r="AE32" s="60" t="e">
        <f t="shared" si="13"/>
        <v>#N/A</v>
      </c>
      <c r="AF32" s="60" t="e">
        <f t="shared" si="96"/>
        <v>#N/A</v>
      </c>
      <c r="AG32" s="60" t="e">
        <f t="shared" si="96"/>
        <v>#N/A</v>
      </c>
      <c r="AH32" s="60" t="e">
        <f t="shared" si="14"/>
        <v>#N/A</v>
      </c>
      <c r="AI32" s="60" t="e">
        <f t="shared" si="15"/>
        <v>#N/A</v>
      </c>
      <c r="AJ32" s="60" t="e">
        <f t="shared" si="16"/>
        <v>#N/A</v>
      </c>
      <c r="AK32" s="60" t="e">
        <f t="shared" si="17"/>
        <v>#N/A</v>
      </c>
      <c r="AL32" s="60" t="e">
        <f t="shared" si="97"/>
        <v>#N/A</v>
      </c>
      <c r="AM32" s="60" t="e">
        <f t="shared" si="97"/>
        <v>#N/A</v>
      </c>
      <c r="AN32" s="63" t="e">
        <f t="shared" si="18"/>
        <v>#N/A</v>
      </c>
      <c r="AO32" s="63" t="e">
        <f t="shared" si="19"/>
        <v>#N/A</v>
      </c>
      <c r="AP32" s="63" t="e">
        <f t="shared" si="20"/>
        <v>#N/A</v>
      </c>
      <c r="AQ32" s="63" t="e">
        <f t="shared" si="21"/>
        <v>#N/A</v>
      </c>
      <c r="AR32" s="63" t="e">
        <f t="shared" si="98"/>
        <v>#N/A</v>
      </c>
      <c r="AS32" s="63" t="e">
        <f t="shared" si="98"/>
        <v>#N/A</v>
      </c>
      <c r="AT32" s="63" t="e">
        <f t="shared" si="22"/>
        <v>#N/A</v>
      </c>
      <c r="AU32" s="63" t="e">
        <f t="shared" si="23"/>
        <v>#N/A</v>
      </c>
      <c r="AV32" s="63" t="e">
        <f t="shared" si="24"/>
        <v>#N/A</v>
      </c>
      <c r="AW32" s="63" t="e">
        <f t="shared" si="25"/>
        <v>#N/A</v>
      </c>
      <c r="AX32" s="63" t="e">
        <f t="shared" si="99"/>
        <v>#N/A</v>
      </c>
      <c r="AY32" s="63" t="e">
        <f t="shared" si="99"/>
        <v>#N/A</v>
      </c>
      <c r="AZ32" s="70" t="e">
        <f t="shared" si="26"/>
        <v>#N/A</v>
      </c>
      <c r="BA32" s="70" t="e">
        <f t="shared" si="27"/>
        <v>#N/A</v>
      </c>
      <c r="BB32" s="70" t="e">
        <f t="shared" si="28"/>
        <v>#N/A</v>
      </c>
      <c r="BC32" s="70" t="e">
        <f t="shared" si="29"/>
        <v>#N/A</v>
      </c>
      <c r="BD32" s="70" t="e">
        <f t="shared" si="100"/>
        <v>#N/A</v>
      </c>
      <c r="BE32" s="70" t="e">
        <f t="shared" si="100"/>
        <v>#N/A</v>
      </c>
      <c r="BF32" s="70" t="e">
        <f t="shared" si="30"/>
        <v>#N/A</v>
      </c>
      <c r="BG32" s="70" t="e">
        <f t="shared" si="31"/>
        <v>#N/A</v>
      </c>
      <c r="BH32" s="70" t="e">
        <f t="shared" si="32"/>
        <v>#N/A</v>
      </c>
      <c r="BI32" s="70" t="e">
        <f t="shared" si="33"/>
        <v>#N/A</v>
      </c>
      <c r="BJ32" s="70" t="e">
        <f t="shared" si="101"/>
        <v>#N/A</v>
      </c>
      <c r="BK32" s="70" t="e">
        <f t="shared" si="101"/>
        <v>#N/A</v>
      </c>
      <c r="BL32" s="73" t="e">
        <f t="shared" si="34"/>
        <v>#N/A</v>
      </c>
      <c r="BM32" s="73" t="e">
        <f t="shared" si="35"/>
        <v>#N/A</v>
      </c>
      <c r="BN32" s="73" t="e">
        <f t="shared" si="36"/>
        <v>#N/A</v>
      </c>
      <c r="BO32" s="73" t="e">
        <f t="shared" si="37"/>
        <v>#N/A</v>
      </c>
      <c r="BP32" s="73" t="e">
        <f t="shared" si="102"/>
        <v>#N/A</v>
      </c>
      <c r="BQ32" s="73" t="e">
        <f t="shared" si="102"/>
        <v>#N/A</v>
      </c>
      <c r="BR32" s="73" t="e">
        <f t="shared" si="38"/>
        <v>#N/A</v>
      </c>
      <c r="BS32" s="73" t="e">
        <f t="shared" si="39"/>
        <v>#N/A</v>
      </c>
      <c r="BT32" s="73" t="e">
        <f t="shared" si="40"/>
        <v>#N/A</v>
      </c>
      <c r="BU32" s="73" t="e">
        <f t="shared" si="41"/>
        <v>#N/A</v>
      </c>
      <c r="BV32" s="73" t="e">
        <f t="shared" si="103"/>
        <v>#N/A</v>
      </c>
      <c r="BW32" s="73" t="e">
        <f t="shared" si="103"/>
        <v>#N/A</v>
      </c>
      <c r="BX32" s="66" t="e">
        <f t="shared" si="42"/>
        <v>#N/A</v>
      </c>
      <c r="BY32" s="66" t="e">
        <f t="shared" si="43"/>
        <v>#N/A</v>
      </c>
      <c r="BZ32" s="66" t="e">
        <f t="shared" si="44"/>
        <v>#N/A</v>
      </c>
      <c r="CA32" s="66" t="e">
        <f t="shared" si="45"/>
        <v>#N/A</v>
      </c>
      <c r="CB32" s="66" t="e">
        <f t="shared" si="104"/>
        <v>#N/A</v>
      </c>
      <c r="CC32" s="66" t="e">
        <f t="shared" si="104"/>
        <v>#N/A</v>
      </c>
      <c r="CD32" s="66" t="e">
        <f t="shared" si="46"/>
        <v>#N/A</v>
      </c>
      <c r="CE32" s="66" t="e">
        <f t="shared" si="47"/>
        <v>#N/A</v>
      </c>
      <c r="CF32" s="66" t="e">
        <f t="shared" si="48"/>
        <v>#N/A</v>
      </c>
      <c r="CG32" s="66" t="e">
        <f t="shared" si="49"/>
        <v>#N/A</v>
      </c>
      <c r="CH32" s="66" t="e">
        <f t="shared" si="105"/>
        <v>#N/A</v>
      </c>
      <c r="CI32" s="66" t="e">
        <f t="shared" si="105"/>
        <v>#N/A</v>
      </c>
      <c r="CJ32" s="77" t="e">
        <f t="shared" si="50"/>
        <v>#N/A</v>
      </c>
      <c r="CK32" s="77" t="e">
        <f t="shared" si="51"/>
        <v>#N/A</v>
      </c>
      <c r="CL32" s="77" t="e">
        <f t="shared" si="52"/>
        <v>#N/A</v>
      </c>
      <c r="CM32" s="77" t="e">
        <f t="shared" si="53"/>
        <v>#N/A</v>
      </c>
      <c r="CN32" s="77" t="e">
        <f t="shared" si="106"/>
        <v>#N/A</v>
      </c>
      <c r="CO32" s="77" t="e">
        <f t="shared" si="106"/>
        <v>#N/A</v>
      </c>
      <c r="CP32" s="77" t="e">
        <f t="shared" si="54"/>
        <v>#N/A</v>
      </c>
      <c r="CQ32" s="77" t="e">
        <f t="shared" si="55"/>
        <v>#N/A</v>
      </c>
      <c r="CR32" s="77" t="e">
        <f t="shared" si="56"/>
        <v>#N/A</v>
      </c>
      <c r="CS32" s="77" t="e">
        <f t="shared" si="57"/>
        <v>#N/A</v>
      </c>
      <c r="CT32" s="77" t="e">
        <f t="shared" si="107"/>
        <v>#N/A</v>
      </c>
      <c r="CU32" s="77" t="e">
        <f t="shared" si="107"/>
        <v>#N/A</v>
      </c>
      <c r="CV32" s="84" t="e">
        <f t="shared" si="58"/>
        <v>#N/A</v>
      </c>
      <c r="CW32" s="84" t="e">
        <f t="shared" si="59"/>
        <v>#N/A</v>
      </c>
      <c r="CX32" s="84" t="e">
        <f t="shared" si="60"/>
        <v>#N/A</v>
      </c>
      <c r="CY32" s="84" t="e">
        <f t="shared" si="61"/>
        <v>#N/A</v>
      </c>
      <c r="CZ32" s="84" t="e">
        <f t="shared" si="108"/>
        <v>#N/A</v>
      </c>
      <c r="DA32" s="84" t="e">
        <f t="shared" si="108"/>
        <v>#N/A</v>
      </c>
      <c r="DB32" s="84" t="e">
        <f t="shared" si="62"/>
        <v>#N/A</v>
      </c>
      <c r="DC32" s="84" t="e">
        <f t="shared" si="63"/>
        <v>#N/A</v>
      </c>
      <c r="DD32" s="84" t="e">
        <f t="shared" si="64"/>
        <v>#N/A</v>
      </c>
      <c r="DE32" s="84" t="e">
        <f t="shared" si="65"/>
        <v>#N/A</v>
      </c>
      <c r="DF32" s="84" t="e">
        <f t="shared" si="109"/>
        <v>#N/A</v>
      </c>
      <c r="DG32" s="84" t="e">
        <f t="shared" si="109"/>
        <v>#N/A</v>
      </c>
      <c r="DH32" s="38" t="e">
        <f t="shared" si="66"/>
        <v>#N/A</v>
      </c>
      <c r="DI32" s="38" t="e">
        <f t="shared" si="67"/>
        <v>#N/A</v>
      </c>
      <c r="DJ32" s="38" t="e">
        <f t="shared" si="68"/>
        <v>#N/A</v>
      </c>
      <c r="DK32" s="38" t="e">
        <f t="shared" si="69"/>
        <v>#N/A</v>
      </c>
      <c r="DL32" s="38" t="e">
        <f t="shared" si="110"/>
        <v>#N/A</v>
      </c>
      <c r="DM32" s="38" t="e">
        <f t="shared" si="110"/>
        <v>#N/A</v>
      </c>
      <c r="DN32" s="38" t="e">
        <f t="shared" si="70"/>
        <v>#N/A</v>
      </c>
      <c r="DO32" s="38" t="e">
        <f t="shared" si="71"/>
        <v>#N/A</v>
      </c>
      <c r="DP32" s="38" t="e">
        <f t="shared" si="72"/>
        <v>#N/A</v>
      </c>
      <c r="DQ32" s="38" t="e">
        <f t="shared" si="73"/>
        <v>#N/A</v>
      </c>
      <c r="DR32" s="38" t="e">
        <f t="shared" si="111"/>
        <v>#N/A</v>
      </c>
      <c r="DS32" s="38" t="e">
        <f t="shared" si="111"/>
        <v>#N/A</v>
      </c>
      <c r="DT32" s="96" t="e">
        <f t="shared" si="74"/>
        <v>#N/A</v>
      </c>
      <c r="DU32" s="96" t="e">
        <f t="shared" si="75"/>
        <v>#N/A</v>
      </c>
      <c r="DV32" s="96" t="e">
        <f t="shared" si="76"/>
        <v>#N/A</v>
      </c>
      <c r="DW32" s="96" t="e">
        <f t="shared" si="77"/>
        <v>#N/A</v>
      </c>
      <c r="DX32" s="96" t="e">
        <f t="shared" si="112"/>
        <v>#N/A</v>
      </c>
      <c r="DY32" s="96" t="e">
        <f t="shared" si="112"/>
        <v>#N/A</v>
      </c>
      <c r="DZ32" s="96" t="e">
        <f t="shared" si="78"/>
        <v>#N/A</v>
      </c>
      <c r="EA32" s="96" t="e">
        <f t="shared" si="79"/>
        <v>#N/A</v>
      </c>
      <c r="EB32" s="96" t="e">
        <f t="shared" si="80"/>
        <v>#N/A</v>
      </c>
      <c r="EC32" s="96" t="e">
        <f t="shared" si="81"/>
        <v>#N/A</v>
      </c>
      <c r="ED32" s="96" t="e">
        <f t="shared" si="113"/>
        <v>#N/A</v>
      </c>
      <c r="EE32" s="96" t="e">
        <f t="shared" si="113"/>
        <v>#N/A</v>
      </c>
      <c r="EF32" s="101" t="e">
        <f t="shared" si="82"/>
        <v>#N/A</v>
      </c>
      <c r="EG32" s="101" t="e">
        <f t="shared" si="83"/>
        <v>#N/A</v>
      </c>
      <c r="EH32" s="101" t="e">
        <f t="shared" si="84"/>
        <v>#N/A</v>
      </c>
      <c r="EI32" s="101" t="e">
        <f t="shared" si="85"/>
        <v>#N/A</v>
      </c>
      <c r="EJ32" s="101" t="e">
        <f t="shared" si="114"/>
        <v>#N/A</v>
      </c>
      <c r="EK32" s="101" t="e">
        <f t="shared" si="114"/>
        <v>#N/A</v>
      </c>
      <c r="EL32" s="101" t="e">
        <f t="shared" si="86"/>
        <v>#N/A</v>
      </c>
      <c r="EM32" s="101" t="e">
        <f t="shared" si="87"/>
        <v>#N/A</v>
      </c>
      <c r="EN32" s="101" t="e">
        <f t="shared" si="88"/>
        <v>#N/A</v>
      </c>
      <c r="EO32" s="101" t="e">
        <f t="shared" si="89"/>
        <v>#N/A</v>
      </c>
      <c r="EP32" s="101" t="e">
        <f t="shared" si="115"/>
        <v>#N/A</v>
      </c>
      <c r="EQ32" s="101" t="e">
        <f t="shared" si="115"/>
        <v>#N/A</v>
      </c>
    </row>
    <row r="33" spans="1:147" s="22" customFormat="1">
      <c r="A33" s="319">
        <v>24</v>
      </c>
      <c r="B33" s="186"/>
      <c r="C33" s="184"/>
      <c r="D33" s="184"/>
      <c r="E33" s="207" t="e">
        <f>IF(D33="Cyprus",VLOOKUP(C33,CODES!$C$5:$D$82,2,FALSE),(VLOOKUP(D33,CODES!$C$5:$D$82,2,FALSE)))</f>
        <v>#N/A</v>
      </c>
      <c r="F33" s="186"/>
      <c r="G33" s="190">
        <f t="shared" si="90"/>
        <v>0</v>
      </c>
      <c r="H33" s="190">
        <f t="shared" si="0"/>
        <v>0</v>
      </c>
      <c r="I33" s="191">
        <f t="shared" si="91"/>
        <v>0</v>
      </c>
      <c r="J33" s="191">
        <f t="shared" si="1"/>
        <v>0</v>
      </c>
      <c r="K33" s="192">
        <f t="shared" si="92"/>
        <v>0</v>
      </c>
      <c r="L33" s="192">
        <f t="shared" si="2"/>
        <v>0</v>
      </c>
      <c r="M33" s="192">
        <f t="shared" si="93"/>
        <v>0</v>
      </c>
      <c r="N33" s="193" t="e">
        <f t="shared" si="3"/>
        <v>#DIV/0!</v>
      </c>
      <c r="O33" s="193" t="e">
        <f t="shared" si="4"/>
        <v>#DIV/0!</v>
      </c>
      <c r="P33" s="186"/>
      <c r="Q33" s="186"/>
      <c r="R33" s="186"/>
      <c r="S33" s="188"/>
      <c r="T33" s="200" t="e">
        <f>VLOOKUP(S33,CODES!$C$87:$D$92,2,FALSE)</f>
        <v>#N/A</v>
      </c>
      <c r="U33" s="194">
        <f t="shared" si="94"/>
        <v>0</v>
      </c>
      <c r="V33" s="201">
        <f t="shared" si="5"/>
        <v>0</v>
      </c>
      <c r="W33" s="202">
        <f t="shared" si="6"/>
        <v>0</v>
      </c>
      <c r="X33" s="203">
        <f t="shared" si="95"/>
        <v>0</v>
      </c>
      <c r="Y33" s="30">
        <f t="shared" si="7"/>
        <v>0</v>
      </c>
      <c r="Z33" s="30">
        <f t="shared" si="8"/>
        <v>0</v>
      </c>
      <c r="AA33" s="30">
        <f t="shared" si="9"/>
        <v>0</v>
      </c>
      <c r="AB33" s="178" t="e">
        <f t="shared" si="10"/>
        <v>#N/A</v>
      </c>
      <c r="AC33" s="60" t="e">
        <f t="shared" si="11"/>
        <v>#N/A</v>
      </c>
      <c r="AD33" s="60" t="e">
        <f t="shared" si="12"/>
        <v>#N/A</v>
      </c>
      <c r="AE33" s="60" t="e">
        <f t="shared" si="13"/>
        <v>#N/A</v>
      </c>
      <c r="AF33" s="60" t="e">
        <f t="shared" si="96"/>
        <v>#N/A</v>
      </c>
      <c r="AG33" s="60" t="e">
        <f t="shared" si="96"/>
        <v>#N/A</v>
      </c>
      <c r="AH33" s="60" t="e">
        <f t="shared" si="14"/>
        <v>#N/A</v>
      </c>
      <c r="AI33" s="60" t="e">
        <f t="shared" si="15"/>
        <v>#N/A</v>
      </c>
      <c r="AJ33" s="60" t="e">
        <f t="shared" si="16"/>
        <v>#N/A</v>
      </c>
      <c r="AK33" s="60" t="e">
        <f t="shared" si="17"/>
        <v>#N/A</v>
      </c>
      <c r="AL33" s="60" t="e">
        <f t="shared" si="97"/>
        <v>#N/A</v>
      </c>
      <c r="AM33" s="60" t="e">
        <f t="shared" si="97"/>
        <v>#N/A</v>
      </c>
      <c r="AN33" s="63" t="e">
        <f t="shared" si="18"/>
        <v>#N/A</v>
      </c>
      <c r="AO33" s="63" t="e">
        <f t="shared" si="19"/>
        <v>#N/A</v>
      </c>
      <c r="AP33" s="63" t="e">
        <f t="shared" si="20"/>
        <v>#N/A</v>
      </c>
      <c r="AQ33" s="63" t="e">
        <f t="shared" si="21"/>
        <v>#N/A</v>
      </c>
      <c r="AR33" s="63" t="e">
        <f t="shared" si="98"/>
        <v>#N/A</v>
      </c>
      <c r="AS33" s="63" t="e">
        <f t="shared" si="98"/>
        <v>#N/A</v>
      </c>
      <c r="AT33" s="63" t="e">
        <f t="shared" si="22"/>
        <v>#N/A</v>
      </c>
      <c r="AU33" s="63" t="e">
        <f t="shared" si="23"/>
        <v>#N/A</v>
      </c>
      <c r="AV33" s="63" t="e">
        <f t="shared" si="24"/>
        <v>#N/A</v>
      </c>
      <c r="AW33" s="63" t="e">
        <f t="shared" si="25"/>
        <v>#N/A</v>
      </c>
      <c r="AX33" s="63" t="e">
        <f t="shared" si="99"/>
        <v>#N/A</v>
      </c>
      <c r="AY33" s="63" t="e">
        <f t="shared" si="99"/>
        <v>#N/A</v>
      </c>
      <c r="AZ33" s="70" t="e">
        <f t="shared" si="26"/>
        <v>#N/A</v>
      </c>
      <c r="BA33" s="70" t="e">
        <f t="shared" si="27"/>
        <v>#N/A</v>
      </c>
      <c r="BB33" s="70" t="e">
        <f t="shared" si="28"/>
        <v>#N/A</v>
      </c>
      <c r="BC33" s="70" t="e">
        <f t="shared" si="29"/>
        <v>#N/A</v>
      </c>
      <c r="BD33" s="70" t="e">
        <f t="shared" si="100"/>
        <v>#N/A</v>
      </c>
      <c r="BE33" s="70" t="e">
        <f t="shared" si="100"/>
        <v>#N/A</v>
      </c>
      <c r="BF33" s="70" t="e">
        <f t="shared" si="30"/>
        <v>#N/A</v>
      </c>
      <c r="BG33" s="70" t="e">
        <f t="shared" si="31"/>
        <v>#N/A</v>
      </c>
      <c r="BH33" s="70" t="e">
        <f t="shared" si="32"/>
        <v>#N/A</v>
      </c>
      <c r="BI33" s="70" t="e">
        <f t="shared" si="33"/>
        <v>#N/A</v>
      </c>
      <c r="BJ33" s="70" t="e">
        <f t="shared" si="101"/>
        <v>#N/A</v>
      </c>
      <c r="BK33" s="70" t="e">
        <f t="shared" si="101"/>
        <v>#N/A</v>
      </c>
      <c r="BL33" s="73" t="e">
        <f t="shared" si="34"/>
        <v>#N/A</v>
      </c>
      <c r="BM33" s="73" t="e">
        <f t="shared" si="35"/>
        <v>#N/A</v>
      </c>
      <c r="BN33" s="73" t="e">
        <f t="shared" si="36"/>
        <v>#N/A</v>
      </c>
      <c r="BO33" s="73" t="e">
        <f t="shared" si="37"/>
        <v>#N/A</v>
      </c>
      <c r="BP33" s="73" t="e">
        <f t="shared" si="102"/>
        <v>#N/A</v>
      </c>
      <c r="BQ33" s="73" t="e">
        <f t="shared" si="102"/>
        <v>#N/A</v>
      </c>
      <c r="BR33" s="73" t="e">
        <f t="shared" si="38"/>
        <v>#N/A</v>
      </c>
      <c r="BS33" s="73" t="e">
        <f t="shared" si="39"/>
        <v>#N/A</v>
      </c>
      <c r="BT33" s="73" t="e">
        <f t="shared" si="40"/>
        <v>#N/A</v>
      </c>
      <c r="BU33" s="73" t="e">
        <f t="shared" si="41"/>
        <v>#N/A</v>
      </c>
      <c r="BV33" s="73" t="e">
        <f t="shared" si="103"/>
        <v>#N/A</v>
      </c>
      <c r="BW33" s="73" t="e">
        <f t="shared" si="103"/>
        <v>#N/A</v>
      </c>
      <c r="BX33" s="66" t="e">
        <f t="shared" si="42"/>
        <v>#N/A</v>
      </c>
      <c r="BY33" s="66" t="e">
        <f t="shared" si="43"/>
        <v>#N/A</v>
      </c>
      <c r="BZ33" s="66" t="e">
        <f t="shared" si="44"/>
        <v>#N/A</v>
      </c>
      <c r="CA33" s="66" t="e">
        <f t="shared" si="45"/>
        <v>#N/A</v>
      </c>
      <c r="CB33" s="66" t="e">
        <f t="shared" si="104"/>
        <v>#N/A</v>
      </c>
      <c r="CC33" s="66" t="e">
        <f t="shared" si="104"/>
        <v>#N/A</v>
      </c>
      <c r="CD33" s="66" t="e">
        <f t="shared" si="46"/>
        <v>#N/A</v>
      </c>
      <c r="CE33" s="66" t="e">
        <f t="shared" si="47"/>
        <v>#N/A</v>
      </c>
      <c r="CF33" s="66" t="e">
        <f t="shared" si="48"/>
        <v>#N/A</v>
      </c>
      <c r="CG33" s="66" t="e">
        <f t="shared" si="49"/>
        <v>#N/A</v>
      </c>
      <c r="CH33" s="66" t="e">
        <f t="shared" si="105"/>
        <v>#N/A</v>
      </c>
      <c r="CI33" s="66" t="e">
        <f t="shared" si="105"/>
        <v>#N/A</v>
      </c>
      <c r="CJ33" s="77" t="e">
        <f t="shared" si="50"/>
        <v>#N/A</v>
      </c>
      <c r="CK33" s="77" t="e">
        <f t="shared" si="51"/>
        <v>#N/A</v>
      </c>
      <c r="CL33" s="77" t="e">
        <f t="shared" si="52"/>
        <v>#N/A</v>
      </c>
      <c r="CM33" s="77" t="e">
        <f t="shared" si="53"/>
        <v>#N/A</v>
      </c>
      <c r="CN33" s="77" t="e">
        <f t="shared" si="106"/>
        <v>#N/A</v>
      </c>
      <c r="CO33" s="77" t="e">
        <f t="shared" si="106"/>
        <v>#N/A</v>
      </c>
      <c r="CP33" s="77" t="e">
        <f t="shared" si="54"/>
        <v>#N/A</v>
      </c>
      <c r="CQ33" s="77" t="e">
        <f t="shared" si="55"/>
        <v>#N/A</v>
      </c>
      <c r="CR33" s="77" t="e">
        <f t="shared" si="56"/>
        <v>#N/A</v>
      </c>
      <c r="CS33" s="77" t="e">
        <f t="shared" si="57"/>
        <v>#N/A</v>
      </c>
      <c r="CT33" s="77" t="e">
        <f t="shared" si="107"/>
        <v>#N/A</v>
      </c>
      <c r="CU33" s="77" t="e">
        <f t="shared" si="107"/>
        <v>#N/A</v>
      </c>
      <c r="CV33" s="84" t="e">
        <f t="shared" si="58"/>
        <v>#N/A</v>
      </c>
      <c r="CW33" s="84" t="e">
        <f t="shared" si="59"/>
        <v>#N/A</v>
      </c>
      <c r="CX33" s="84" t="e">
        <f t="shared" si="60"/>
        <v>#N/A</v>
      </c>
      <c r="CY33" s="84" t="e">
        <f t="shared" si="61"/>
        <v>#N/A</v>
      </c>
      <c r="CZ33" s="84" t="e">
        <f t="shared" si="108"/>
        <v>#N/A</v>
      </c>
      <c r="DA33" s="84" t="e">
        <f t="shared" si="108"/>
        <v>#N/A</v>
      </c>
      <c r="DB33" s="84" t="e">
        <f t="shared" si="62"/>
        <v>#N/A</v>
      </c>
      <c r="DC33" s="84" t="e">
        <f t="shared" si="63"/>
        <v>#N/A</v>
      </c>
      <c r="DD33" s="84" t="e">
        <f t="shared" si="64"/>
        <v>#N/A</v>
      </c>
      <c r="DE33" s="84" t="e">
        <f t="shared" si="65"/>
        <v>#N/A</v>
      </c>
      <c r="DF33" s="84" t="e">
        <f t="shared" si="109"/>
        <v>#N/A</v>
      </c>
      <c r="DG33" s="84" t="e">
        <f t="shared" si="109"/>
        <v>#N/A</v>
      </c>
      <c r="DH33" s="38" t="e">
        <f t="shared" si="66"/>
        <v>#N/A</v>
      </c>
      <c r="DI33" s="38" t="e">
        <f t="shared" si="67"/>
        <v>#N/A</v>
      </c>
      <c r="DJ33" s="38" t="e">
        <f t="shared" si="68"/>
        <v>#N/A</v>
      </c>
      <c r="DK33" s="38" t="e">
        <f t="shared" si="69"/>
        <v>#N/A</v>
      </c>
      <c r="DL33" s="38" t="e">
        <f t="shared" si="110"/>
        <v>#N/A</v>
      </c>
      <c r="DM33" s="38" t="e">
        <f t="shared" si="110"/>
        <v>#N/A</v>
      </c>
      <c r="DN33" s="38" t="e">
        <f t="shared" si="70"/>
        <v>#N/A</v>
      </c>
      <c r="DO33" s="38" t="e">
        <f t="shared" si="71"/>
        <v>#N/A</v>
      </c>
      <c r="DP33" s="38" t="e">
        <f t="shared" si="72"/>
        <v>#N/A</v>
      </c>
      <c r="DQ33" s="38" t="e">
        <f t="shared" si="73"/>
        <v>#N/A</v>
      </c>
      <c r="DR33" s="38" t="e">
        <f t="shared" si="111"/>
        <v>#N/A</v>
      </c>
      <c r="DS33" s="38" t="e">
        <f t="shared" si="111"/>
        <v>#N/A</v>
      </c>
      <c r="DT33" s="96" t="e">
        <f t="shared" si="74"/>
        <v>#N/A</v>
      </c>
      <c r="DU33" s="96" t="e">
        <f t="shared" si="75"/>
        <v>#N/A</v>
      </c>
      <c r="DV33" s="96" t="e">
        <f t="shared" si="76"/>
        <v>#N/A</v>
      </c>
      <c r="DW33" s="96" t="e">
        <f t="shared" si="77"/>
        <v>#N/A</v>
      </c>
      <c r="DX33" s="96" t="e">
        <f t="shared" si="112"/>
        <v>#N/A</v>
      </c>
      <c r="DY33" s="96" t="e">
        <f t="shared" si="112"/>
        <v>#N/A</v>
      </c>
      <c r="DZ33" s="96" t="e">
        <f t="shared" si="78"/>
        <v>#N/A</v>
      </c>
      <c r="EA33" s="96" t="e">
        <f t="shared" si="79"/>
        <v>#N/A</v>
      </c>
      <c r="EB33" s="96" t="e">
        <f t="shared" si="80"/>
        <v>#N/A</v>
      </c>
      <c r="EC33" s="96" t="e">
        <f t="shared" si="81"/>
        <v>#N/A</v>
      </c>
      <c r="ED33" s="96" t="e">
        <f t="shared" si="113"/>
        <v>#N/A</v>
      </c>
      <c r="EE33" s="96" t="e">
        <f t="shared" si="113"/>
        <v>#N/A</v>
      </c>
      <c r="EF33" s="101" t="e">
        <f t="shared" si="82"/>
        <v>#N/A</v>
      </c>
      <c r="EG33" s="101" t="e">
        <f t="shared" si="83"/>
        <v>#N/A</v>
      </c>
      <c r="EH33" s="101" t="e">
        <f t="shared" si="84"/>
        <v>#N/A</v>
      </c>
      <c r="EI33" s="101" t="e">
        <f t="shared" si="85"/>
        <v>#N/A</v>
      </c>
      <c r="EJ33" s="101" t="e">
        <f t="shared" si="114"/>
        <v>#N/A</v>
      </c>
      <c r="EK33" s="101" t="e">
        <f t="shared" si="114"/>
        <v>#N/A</v>
      </c>
      <c r="EL33" s="101" t="e">
        <f t="shared" si="86"/>
        <v>#N/A</v>
      </c>
      <c r="EM33" s="101" t="e">
        <f t="shared" si="87"/>
        <v>#N/A</v>
      </c>
      <c r="EN33" s="101" t="e">
        <f t="shared" si="88"/>
        <v>#N/A</v>
      </c>
      <c r="EO33" s="101" t="e">
        <f t="shared" si="89"/>
        <v>#N/A</v>
      </c>
      <c r="EP33" s="101" t="e">
        <f t="shared" si="115"/>
        <v>#N/A</v>
      </c>
      <c r="EQ33" s="101" t="e">
        <f t="shared" si="115"/>
        <v>#N/A</v>
      </c>
    </row>
    <row r="34" spans="1:147" s="21" customFormat="1" ht="15.75" thickBot="1">
      <c r="A34" s="319">
        <v>25</v>
      </c>
      <c r="B34" s="209"/>
      <c r="C34" s="185"/>
      <c r="D34" s="185"/>
      <c r="E34" s="207" t="e">
        <f>IF(D34="Cyprus",VLOOKUP(C34,CODES!$C$5:$D$82,2,FALSE),(VLOOKUP(D34,CODES!$C$5:$D$82,2,FALSE)))</f>
        <v>#N/A</v>
      </c>
      <c r="F34" s="186"/>
      <c r="G34" s="190">
        <f t="shared" si="90"/>
        <v>0</v>
      </c>
      <c r="H34" s="190">
        <f t="shared" si="0"/>
        <v>0</v>
      </c>
      <c r="I34" s="191">
        <f t="shared" si="91"/>
        <v>0</v>
      </c>
      <c r="J34" s="191">
        <f t="shared" si="1"/>
        <v>0</v>
      </c>
      <c r="K34" s="192">
        <f t="shared" si="92"/>
        <v>0</v>
      </c>
      <c r="L34" s="192">
        <f t="shared" si="2"/>
        <v>0</v>
      </c>
      <c r="M34" s="192">
        <f t="shared" si="93"/>
        <v>0</v>
      </c>
      <c r="N34" s="193" t="e">
        <f t="shared" si="3"/>
        <v>#DIV/0!</v>
      </c>
      <c r="O34" s="193" t="e">
        <f t="shared" si="4"/>
        <v>#DIV/0!</v>
      </c>
      <c r="P34" s="186"/>
      <c r="Q34" s="186"/>
      <c r="R34" s="186"/>
      <c r="S34" s="189"/>
      <c r="T34" s="200" t="e">
        <f>VLOOKUP(S34,CODES!$C$87:$D$92,2,FALSE)</f>
        <v>#N/A</v>
      </c>
      <c r="U34" s="194">
        <f t="shared" si="94"/>
        <v>0</v>
      </c>
      <c r="V34" s="201">
        <f t="shared" si="5"/>
        <v>0</v>
      </c>
      <c r="W34" s="202">
        <f t="shared" si="6"/>
        <v>0</v>
      </c>
      <c r="X34" s="203">
        <f t="shared" si="95"/>
        <v>0</v>
      </c>
      <c r="Y34" s="30">
        <f t="shared" si="7"/>
        <v>0</v>
      </c>
      <c r="Z34" s="30">
        <f t="shared" si="8"/>
        <v>0</v>
      </c>
      <c r="AA34" s="30">
        <f t="shared" si="9"/>
        <v>0</v>
      </c>
      <c r="AB34" s="178" t="e">
        <f t="shared" si="10"/>
        <v>#N/A</v>
      </c>
      <c r="AC34" s="60" t="e">
        <f t="shared" si="11"/>
        <v>#N/A</v>
      </c>
      <c r="AD34" s="60" t="e">
        <f t="shared" si="12"/>
        <v>#N/A</v>
      </c>
      <c r="AE34" s="60" t="e">
        <f t="shared" si="13"/>
        <v>#N/A</v>
      </c>
      <c r="AF34" s="60" t="e">
        <f t="shared" si="96"/>
        <v>#N/A</v>
      </c>
      <c r="AG34" s="60" t="e">
        <f t="shared" si="96"/>
        <v>#N/A</v>
      </c>
      <c r="AH34" s="60" t="e">
        <f t="shared" si="14"/>
        <v>#N/A</v>
      </c>
      <c r="AI34" s="60" t="e">
        <f t="shared" si="15"/>
        <v>#N/A</v>
      </c>
      <c r="AJ34" s="60" t="e">
        <f t="shared" si="16"/>
        <v>#N/A</v>
      </c>
      <c r="AK34" s="60" t="e">
        <f t="shared" si="17"/>
        <v>#N/A</v>
      </c>
      <c r="AL34" s="60"/>
      <c r="AM34" s="60" t="e">
        <f t="shared" ref="AM34" si="116">AI34+AK34</f>
        <v>#N/A</v>
      </c>
      <c r="AN34" s="63" t="e">
        <f t="shared" si="18"/>
        <v>#N/A</v>
      </c>
      <c r="AO34" s="63" t="e">
        <f t="shared" si="19"/>
        <v>#N/A</v>
      </c>
      <c r="AP34" s="63" t="e">
        <f t="shared" si="20"/>
        <v>#N/A</v>
      </c>
      <c r="AQ34" s="63" t="e">
        <f t="shared" si="21"/>
        <v>#N/A</v>
      </c>
      <c r="AR34" s="63" t="e">
        <f t="shared" si="98"/>
        <v>#N/A</v>
      </c>
      <c r="AS34" s="63" t="e">
        <f t="shared" si="98"/>
        <v>#N/A</v>
      </c>
      <c r="AT34" s="63" t="e">
        <f t="shared" si="22"/>
        <v>#N/A</v>
      </c>
      <c r="AU34" s="63" t="e">
        <f t="shared" si="23"/>
        <v>#N/A</v>
      </c>
      <c r="AV34" s="63" t="e">
        <f t="shared" si="24"/>
        <v>#N/A</v>
      </c>
      <c r="AW34" s="63" t="e">
        <f t="shared" si="25"/>
        <v>#N/A</v>
      </c>
      <c r="AX34" s="63"/>
      <c r="AY34" s="63" t="e">
        <f t="shared" ref="AY34" si="117">AU34+AW34</f>
        <v>#N/A</v>
      </c>
      <c r="AZ34" s="70" t="e">
        <f t="shared" si="26"/>
        <v>#N/A</v>
      </c>
      <c r="BA34" s="70" t="e">
        <f t="shared" si="27"/>
        <v>#N/A</v>
      </c>
      <c r="BB34" s="70" t="e">
        <f t="shared" si="28"/>
        <v>#N/A</v>
      </c>
      <c r="BC34" s="70" t="e">
        <f t="shared" si="29"/>
        <v>#N/A</v>
      </c>
      <c r="BD34" s="70" t="e">
        <f t="shared" si="100"/>
        <v>#N/A</v>
      </c>
      <c r="BE34" s="70" t="e">
        <f t="shared" si="100"/>
        <v>#N/A</v>
      </c>
      <c r="BF34" s="70" t="e">
        <f t="shared" si="30"/>
        <v>#N/A</v>
      </c>
      <c r="BG34" s="70" t="e">
        <f t="shared" si="31"/>
        <v>#N/A</v>
      </c>
      <c r="BH34" s="70" t="e">
        <f t="shared" si="32"/>
        <v>#N/A</v>
      </c>
      <c r="BI34" s="70" t="e">
        <f t="shared" si="33"/>
        <v>#N/A</v>
      </c>
      <c r="BJ34" s="70"/>
      <c r="BK34" s="70" t="e">
        <f t="shared" ref="BK34" si="118">BG34+BI34</f>
        <v>#N/A</v>
      </c>
      <c r="BL34" s="73" t="e">
        <f t="shared" si="34"/>
        <v>#N/A</v>
      </c>
      <c r="BM34" s="73" t="e">
        <f t="shared" si="35"/>
        <v>#N/A</v>
      </c>
      <c r="BN34" s="73" t="e">
        <f t="shared" si="36"/>
        <v>#N/A</v>
      </c>
      <c r="BO34" s="73" t="e">
        <f t="shared" si="37"/>
        <v>#N/A</v>
      </c>
      <c r="BP34" s="73" t="e">
        <f t="shared" si="102"/>
        <v>#N/A</v>
      </c>
      <c r="BQ34" s="73" t="e">
        <f t="shared" si="102"/>
        <v>#N/A</v>
      </c>
      <c r="BR34" s="73" t="e">
        <f t="shared" si="38"/>
        <v>#N/A</v>
      </c>
      <c r="BS34" s="73" t="e">
        <f t="shared" si="39"/>
        <v>#N/A</v>
      </c>
      <c r="BT34" s="73" t="e">
        <f t="shared" si="40"/>
        <v>#N/A</v>
      </c>
      <c r="BU34" s="73" t="e">
        <f t="shared" si="41"/>
        <v>#N/A</v>
      </c>
      <c r="BV34" s="73"/>
      <c r="BW34" s="73" t="e">
        <f t="shared" ref="BW34" si="119">BS34+BU34</f>
        <v>#N/A</v>
      </c>
      <c r="BX34" s="66" t="e">
        <f t="shared" si="42"/>
        <v>#N/A</v>
      </c>
      <c r="BY34" s="119" t="e">
        <f t="shared" si="43"/>
        <v>#N/A</v>
      </c>
      <c r="BZ34" s="66" t="e">
        <f t="shared" si="44"/>
        <v>#N/A</v>
      </c>
      <c r="CA34" s="66" t="e">
        <f t="shared" si="45"/>
        <v>#N/A</v>
      </c>
      <c r="CB34" s="66" t="e">
        <f t="shared" si="104"/>
        <v>#N/A</v>
      </c>
      <c r="CC34" s="66" t="e">
        <f t="shared" si="104"/>
        <v>#N/A</v>
      </c>
      <c r="CD34" s="66" t="e">
        <f t="shared" si="46"/>
        <v>#N/A</v>
      </c>
      <c r="CE34" s="66" t="e">
        <f t="shared" si="47"/>
        <v>#N/A</v>
      </c>
      <c r="CF34" s="66" t="e">
        <f t="shared" si="48"/>
        <v>#N/A</v>
      </c>
      <c r="CG34" s="66" t="e">
        <f t="shared" si="49"/>
        <v>#N/A</v>
      </c>
      <c r="CH34" s="66"/>
      <c r="CI34" s="66" t="e">
        <f t="shared" ref="CI34" si="120">CE34+CG34</f>
        <v>#N/A</v>
      </c>
      <c r="CJ34" s="77" t="e">
        <f t="shared" si="50"/>
        <v>#N/A</v>
      </c>
      <c r="CK34" s="77" t="e">
        <f t="shared" si="51"/>
        <v>#N/A</v>
      </c>
      <c r="CL34" s="77" t="e">
        <f t="shared" si="52"/>
        <v>#N/A</v>
      </c>
      <c r="CM34" s="77" t="e">
        <f t="shared" si="53"/>
        <v>#N/A</v>
      </c>
      <c r="CN34" s="79" t="e">
        <f t="shared" si="106"/>
        <v>#N/A</v>
      </c>
      <c r="CO34" s="79" t="e">
        <f t="shared" si="106"/>
        <v>#N/A</v>
      </c>
      <c r="CP34" s="77" t="e">
        <f t="shared" si="54"/>
        <v>#N/A</v>
      </c>
      <c r="CQ34" s="77" t="e">
        <f t="shared" si="55"/>
        <v>#N/A</v>
      </c>
      <c r="CR34" s="77" t="e">
        <f t="shared" si="56"/>
        <v>#N/A</v>
      </c>
      <c r="CS34" s="77" t="e">
        <f t="shared" si="57"/>
        <v>#N/A</v>
      </c>
      <c r="CT34" s="79"/>
      <c r="CU34" s="79" t="e">
        <f t="shared" ref="CU34" si="121">CQ34+CS34</f>
        <v>#N/A</v>
      </c>
      <c r="CV34" s="84" t="e">
        <f t="shared" si="58"/>
        <v>#N/A</v>
      </c>
      <c r="CW34" s="84" t="e">
        <f t="shared" si="59"/>
        <v>#N/A</v>
      </c>
      <c r="CX34" s="84" t="e">
        <f t="shared" si="60"/>
        <v>#N/A</v>
      </c>
      <c r="CY34" s="84" t="e">
        <f t="shared" si="61"/>
        <v>#N/A</v>
      </c>
      <c r="CZ34" s="85" t="e">
        <f t="shared" si="108"/>
        <v>#N/A</v>
      </c>
      <c r="DA34" s="85" t="e">
        <f t="shared" si="108"/>
        <v>#N/A</v>
      </c>
      <c r="DB34" s="84" t="e">
        <f t="shared" si="62"/>
        <v>#N/A</v>
      </c>
      <c r="DC34" s="84" t="e">
        <f t="shared" si="63"/>
        <v>#N/A</v>
      </c>
      <c r="DD34" s="84" t="e">
        <f t="shared" si="64"/>
        <v>#N/A</v>
      </c>
      <c r="DE34" s="84" t="e">
        <f t="shared" si="65"/>
        <v>#N/A</v>
      </c>
      <c r="DF34" s="85"/>
      <c r="DG34" s="85" t="e">
        <f t="shared" ref="DG34" si="122">DC34+DE34</f>
        <v>#N/A</v>
      </c>
      <c r="DH34" s="38" t="e">
        <f t="shared" si="66"/>
        <v>#N/A</v>
      </c>
      <c r="DI34" s="38" t="e">
        <f t="shared" si="67"/>
        <v>#N/A</v>
      </c>
      <c r="DJ34" s="38" t="e">
        <f t="shared" si="68"/>
        <v>#N/A</v>
      </c>
      <c r="DK34" s="38" t="e">
        <f t="shared" si="69"/>
        <v>#N/A</v>
      </c>
      <c r="DL34" s="91" t="e">
        <f t="shared" si="110"/>
        <v>#N/A</v>
      </c>
      <c r="DM34" s="91" t="e">
        <f t="shared" si="110"/>
        <v>#N/A</v>
      </c>
      <c r="DN34" s="38" t="e">
        <f t="shared" si="70"/>
        <v>#N/A</v>
      </c>
      <c r="DO34" s="38" t="e">
        <f t="shared" si="71"/>
        <v>#N/A</v>
      </c>
      <c r="DP34" s="38" t="e">
        <f>IF(E34="08 IPA",J34,0)</f>
        <v>#N/A</v>
      </c>
      <c r="DQ34" s="38" t="e">
        <f t="shared" si="73"/>
        <v>#N/A</v>
      </c>
      <c r="DR34" s="91"/>
      <c r="DS34" s="91" t="e">
        <f t="shared" ref="DS34" si="123">DO34+DQ34</f>
        <v>#N/A</v>
      </c>
      <c r="DT34" s="96" t="e">
        <f t="shared" si="74"/>
        <v>#N/A</v>
      </c>
      <c r="DU34" s="96" t="e">
        <f t="shared" si="75"/>
        <v>#N/A</v>
      </c>
      <c r="DV34" s="96" t="e">
        <f t="shared" si="76"/>
        <v>#N/A</v>
      </c>
      <c r="DW34" s="96" t="e">
        <f t="shared" si="77"/>
        <v>#N/A</v>
      </c>
      <c r="DX34" s="97" t="e">
        <f t="shared" si="112"/>
        <v>#N/A</v>
      </c>
      <c r="DY34" s="97" t="e">
        <f t="shared" si="112"/>
        <v>#N/A</v>
      </c>
      <c r="DZ34" s="96" t="e">
        <f t="shared" si="78"/>
        <v>#N/A</v>
      </c>
      <c r="EA34" s="96" t="e">
        <f t="shared" si="79"/>
        <v>#N/A</v>
      </c>
      <c r="EB34" s="96" t="e">
        <f t="shared" si="80"/>
        <v>#N/A</v>
      </c>
      <c r="EC34" s="96" t="e">
        <f t="shared" si="81"/>
        <v>#N/A</v>
      </c>
      <c r="ED34" s="97"/>
      <c r="EE34" s="97" t="e">
        <f t="shared" ref="EE34" si="124">EA34+EC34</f>
        <v>#N/A</v>
      </c>
      <c r="EF34" s="101" t="e">
        <f t="shared" si="82"/>
        <v>#N/A</v>
      </c>
      <c r="EG34" s="101" t="e">
        <f t="shared" si="83"/>
        <v>#N/A</v>
      </c>
      <c r="EH34" s="101" t="e">
        <f t="shared" si="84"/>
        <v>#N/A</v>
      </c>
      <c r="EI34" s="101" t="e">
        <f t="shared" si="85"/>
        <v>#N/A</v>
      </c>
      <c r="EJ34" s="102" t="e">
        <f t="shared" si="114"/>
        <v>#N/A</v>
      </c>
      <c r="EK34" s="102" t="e">
        <f t="shared" si="114"/>
        <v>#N/A</v>
      </c>
      <c r="EL34" s="101" t="e">
        <f t="shared" si="86"/>
        <v>#N/A</v>
      </c>
      <c r="EM34" s="101" t="e">
        <f t="shared" si="87"/>
        <v>#N/A</v>
      </c>
      <c r="EN34" s="101" t="e">
        <f t="shared" si="88"/>
        <v>#N/A</v>
      </c>
      <c r="EO34" s="101" t="e">
        <f t="shared" si="89"/>
        <v>#N/A</v>
      </c>
      <c r="EP34" s="102"/>
      <c r="EQ34" s="102" t="e">
        <f t="shared" ref="EQ34" si="125">EM34+EO34</f>
        <v>#N/A</v>
      </c>
    </row>
    <row r="35" spans="1:147" s="7" customFormat="1" ht="15.75" thickBot="1">
      <c r="A35" s="176"/>
      <c r="B35" s="34"/>
      <c r="C35" s="34"/>
      <c r="D35" s="34"/>
      <c r="E35" s="34"/>
      <c r="F35" s="31">
        <f t="shared" ref="F35:M35" si="126">SUM(F10:F34)</f>
        <v>0</v>
      </c>
      <c r="G35" s="195">
        <f t="shared" si="126"/>
        <v>0</v>
      </c>
      <c r="H35" s="195">
        <f t="shared" si="126"/>
        <v>0</v>
      </c>
      <c r="I35" s="196">
        <f t="shared" si="126"/>
        <v>0</v>
      </c>
      <c r="J35" s="196">
        <f t="shared" si="126"/>
        <v>0</v>
      </c>
      <c r="K35" s="197">
        <f t="shared" si="126"/>
        <v>0</v>
      </c>
      <c r="L35" s="197">
        <f t="shared" si="126"/>
        <v>0</v>
      </c>
      <c r="M35" s="197">
        <f t="shared" si="126"/>
        <v>0</v>
      </c>
      <c r="N35" s="198"/>
      <c r="O35" s="198"/>
      <c r="P35" s="199">
        <f>SUM(P10:P34)</f>
        <v>0</v>
      </c>
      <c r="Q35" s="199">
        <f>SUM(Q10:Q34)</f>
        <v>0</v>
      </c>
      <c r="R35" s="199">
        <f>SUM(R10:R34)</f>
        <v>0</v>
      </c>
      <c r="S35" s="32"/>
      <c r="T35" s="199"/>
      <c r="U35" s="199"/>
      <c r="V35" s="204">
        <f>SUM(V10:V34)</f>
        <v>0</v>
      </c>
      <c r="W35" s="205"/>
      <c r="X35" s="206">
        <f t="shared" ref="X35:AA35" si="127">SUM(X10:X34)</f>
        <v>0</v>
      </c>
      <c r="Y35" s="33">
        <f t="shared" si="127"/>
        <v>0</v>
      </c>
      <c r="Z35" s="33">
        <f t="shared" si="127"/>
        <v>0</v>
      </c>
      <c r="AA35" s="33">
        <f t="shared" si="127"/>
        <v>0</v>
      </c>
      <c r="AB35" s="179" t="e">
        <f>SUM(AB13:AB34)</f>
        <v>#N/A</v>
      </c>
      <c r="AC35" s="68" t="e">
        <f t="shared" ref="AC35:AM35" si="128">SUM(AC10:AC34)</f>
        <v>#N/A</v>
      </c>
      <c r="AD35" s="68" t="e">
        <f t="shared" si="128"/>
        <v>#N/A</v>
      </c>
      <c r="AE35" s="68" t="e">
        <f t="shared" si="128"/>
        <v>#N/A</v>
      </c>
      <c r="AF35" s="68" t="e">
        <f t="shared" si="128"/>
        <v>#N/A</v>
      </c>
      <c r="AG35" s="68" t="e">
        <f t="shared" si="128"/>
        <v>#N/A</v>
      </c>
      <c r="AH35" s="68" t="e">
        <f t="shared" si="128"/>
        <v>#N/A</v>
      </c>
      <c r="AI35" s="68" t="e">
        <f t="shared" si="128"/>
        <v>#N/A</v>
      </c>
      <c r="AJ35" s="68" t="e">
        <f t="shared" si="128"/>
        <v>#N/A</v>
      </c>
      <c r="AK35" s="68" t="e">
        <f t="shared" si="128"/>
        <v>#N/A</v>
      </c>
      <c r="AL35" s="68" t="e">
        <f t="shared" si="128"/>
        <v>#N/A</v>
      </c>
      <c r="AM35" s="68" t="e">
        <f t="shared" si="128"/>
        <v>#N/A</v>
      </c>
      <c r="AN35" s="64" t="e">
        <f>SUM(AN13:AN34)</f>
        <v>#N/A</v>
      </c>
      <c r="AO35" s="64" t="e">
        <f t="shared" ref="AO35:AY35" si="129">SUM(AO10:AO34)</f>
        <v>#N/A</v>
      </c>
      <c r="AP35" s="64" t="e">
        <f t="shared" si="129"/>
        <v>#N/A</v>
      </c>
      <c r="AQ35" s="64" t="e">
        <f t="shared" si="129"/>
        <v>#N/A</v>
      </c>
      <c r="AR35" s="64" t="e">
        <f t="shared" si="129"/>
        <v>#N/A</v>
      </c>
      <c r="AS35" s="64" t="e">
        <f t="shared" si="129"/>
        <v>#N/A</v>
      </c>
      <c r="AT35" s="64" t="e">
        <f t="shared" si="129"/>
        <v>#N/A</v>
      </c>
      <c r="AU35" s="64" t="e">
        <f t="shared" si="129"/>
        <v>#N/A</v>
      </c>
      <c r="AV35" s="64" t="e">
        <f t="shared" si="129"/>
        <v>#N/A</v>
      </c>
      <c r="AW35" s="64" t="e">
        <f t="shared" si="129"/>
        <v>#N/A</v>
      </c>
      <c r="AX35" s="64" t="e">
        <f t="shared" si="129"/>
        <v>#N/A</v>
      </c>
      <c r="AY35" s="64" t="e">
        <f t="shared" si="129"/>
        <v>#N/A</v>
      </c>
      <c r="AZ35" s="71" t="e">
        <f>SUM(AZ13:AZ34)</f>
        <v>#N/A</v>
      </c>
      <c r="BA35" s="71" t="e">
        <f t="shared" ref="BA35:BK35" si="130">SUM(BA10:BA34)</f>
        <v>#N/A</v>
      </c>
      <c r="BB35" s="71" t="e">
        <f t="shared" si="130"/>
        <v>#N/A</v>
      </c>
      <c r="BC35" s="71" t="e">
        <f t="shared" si="130"/>
        <v>#N/A</v>
      </c>
      <c r="BD35" s="71" t="e">
        <f t="shared" si="130"/>
        <v>#N/A</v>
      </c>
      <c r="BE35" s="71" t="e">
        <f t="shared" si="130"/>
        <v>#N/A</v>
      </c>
      <c r="BF35" s="71" t="e">
        <f t="shared" si="130"/>
        <v>#N/A</v>
      </c>
      <c r="BG35" s="71" t="e">
        <f t="shared" si="130"/>
        <v>#N/A</v>
      </c>
      <c r="BH35" s="71" t="e">
        <f t="shared" si="130"/>
        <v>#N/A</v>
      </c>
      <c r="BI35" s="71" t="e">
        <f t="shared" si="130"/>
        <v>#N/A</v>
      </c>
      <c r="BJ35" s="71" t="e">
        <f t="shared" si="130"/>
        <v>#N/A</v>
      </c>
      <c r="BK35" s="71" t="e">
        <f t="shared" si="130"/>
        <v>#N/A</v>
      </c>
      <c r="BL35" s="74" t="e">
        <f>SUM(BL13:BL34)</f>
        <v>#N/A</v>
      </c>
      <c r="BM35" s="74" t="e">
        <f t="shared" ref="BM35:BW35" si="131">SUM(BM10:BM34)</f>
        <v>#N/A</v>
      </c>
      <c r="BN35" s="74" t="e">
        <f t="shared" si="131"/>
        <v>#N/A</v>
      </c>
      <c r="BO35" s="74" t="e">
        <f t="shared" si="131"/>
        <v>#N/A</v>
      </c>
      <c r="BP35" s="74" t="e">
        <f t="shared" si="131"/>
        <v>#N/A</v>
      </c>
      <c r="BQ35" s="74" t="e">
        <f t="shared" si="131"/>
        <v>#N/A</v>
      </c>
      <c r="BR35" s="74" t="e">
        <f t="shared" si="131"/>
        <v>#N/A</v>
      </c>
      <c r="BS35" s="74" t="e">
        <f t="shared" si="131"/>
        <v>#N/A</v>
      </c>
      <c r="BT35" s="74" t="e">
        <f t="shared" si="131"/>
        <v>#N/A</v>
      </c>
      <c r="BU35" s="74" t="e">
        <f t="shared" si="131"/>
        <v>#N/A</v>
      </c>
      <c r="BV35" s="74" t="e">
        <f t="shared" si="131"/>
        <v>#N/A</v>
      </c>
      <c r="BW35" s="74" t="e">
        <f t="shared" si="131"/>
        <v>#N/A</v>
      </c>
      <c r="BX35" s="67" t="e">
        <f>SUM(BX13:BX34)</f>
        <v>#N/A</v>
      </c>
      <c r="BY35" s="133" t="e">
        <f t="shared" ref="BY35:CI35" si="132">SUM(BY10:BY34)</f>
        <v>#N/A</v>
      </c>
      <c r="BZ35" s="67" t="e">
        <f t="shared" si="132"/>
        <v>#N/A</v>
      </c>
      <c r="CA35" s="67" t="e">
        <f t="shared" si="132"/>
        <v>#N/A</v>
      </c>
      <c r="CB35" s="67" t="e">
        <f t="shared" si="132"/>
        <v>#N/A</v>
      </c>
      <c r="CC35" s="67" t="e">
        <f t="shared" si="132"/>
        <v>#N/A</v>
      </c>
      <c r="CD35" s="67" t="e">
        <f t="shared" si="132"/>
        <v>#N/A</v>
      </c>
      <c r="CE35" s="67" t="e">
        <f t="shared" si="132"/>
        <v>#N/A</v>
      </c>
      <c r="CF35" s="67" t="e">
        <f t="shared" si="132"/>
        <v>#N/A</v>
      </c>
      <c r="CG35" s="67" t="e">
        <f t="shared" si="132"/>
        <v>#N/A</v>
      </c>
      <c r="CH35" s="67" t="e">
        <f t="shared" si="132"/>
        <v>#N/A</v>
      </c>
      <c r="CI35" s="67" t="e">
        <f t="shared" si="132"/>
        <v>#N/A</v>
      </c>
      <c r="CJ35" s="80" t="e">
        <f>SUM(CJ13:CJ34)</f>
        <v>#N/A</v>
      </c>
      <c r="CK35" s="81" t="e">
        <f t="shared" ref="CK35:CU35" si="133">SUM(CK10:CK34)</f>
        <v>#N/A</v>
      </c>
      <c r="CL35" s="78" t="e">
        <f t="shared" si="133"/>
        <v>#N/A</v>
      </c>
      <c r="CM35" s="78" t="e">
        <f t="shared" si="133"/>
        <v>#N/A</v>
      </c>
      <c r="CN35" s="78" t="e">
        <f t="shared" si="133"/>
        <v>#N/A</v>
      </c>
      <c r="CO35" s="78" t="e">
        <f t="shared" si="133"/>
        <v>#N/A</v>
      </c>
      <c r="CP35" s="78" t="e">
        <f t="shared" si="133"/>
        <v>#N/A</v>
      </c>
      <c r="CQ35" s="78" t="e">
        <f t="shared" si="133"/>
        <v>#N/A</v>
      </c>
      <c r="CR35" s="78" t="e">
        <f t="shared" si="133"/>
        <v>#N/A</v>
      </c>
      <c r="CS35" s="78" t="e">
        <f t="shared" si="133"/>
        <v>#N/A</v>
      </c>
      <c r="CT35" s="78" t="e">
        <f t="shared" si="133"/>
        <v>#N/A</v>
      </c>
      <c r="CU35" s="82" t="e">
        <f t="shared" si="133"/>
        <v>#N/A</v>
      </c>
      <c r="CV35" s="86" t="e">
        <f>SUM(CV13:CV34)</f>
        <v>#N/A</v>
      </c>
      <c r="CW35" s="87" t="e">
        <f t="shared" ref="CW35:DG35" si="134">SUM(CW10:CW34)</f>
        <v>#N/A</v>
      </c>
      <c r="CX35" s="88" t="e">
        <f t="shared" si="134"/>
        <v>#N/A</v>
      </c>
      <c r="CY35" s="88" t="e">
        <f t="shared" si="134"/>
        <v>#N/A</v>
      </c>
      <c r="CZ35" s="88" t="e">
        <f t="shared" si="134"/>
        <v>#N/A</v>
      </c>
      <c r="DA35" s="88" t="e">
        <f t="shared" si="134"/>
        <v>#N/A</v>
      </c>
      <c r="DB35" s="88" t="e">
        <f t="shared" si="134"/>
        <v>#N/A</v>
      </c>
      <c r="DC35" s="88" t="e">
        <f t="shared" si="134"/>
        <v>#N/A</v>
      </c>
      <c r="DD35" s="88" t="e">
        <f t="shared" si="134"/>
        <v>#N/A</v>
      </c>
      <c r="DE35" s="88" t="e">
        <f t="shared" si="134"/>
        <v>#N/A</v>
      </c>
      <c r="DF35" s="88" t="e">
        <f t="shared" si="134"/>
        <v>#N/A</v>
      </c>
      <c r="DG35" s="89" t="e">
        <f t="shared" si="134"/>
        <v>#N/A</v>
      </c>
      <c r="DH35" s="92" t="e">
        <f>SUM(DH13:DH34)</f>
        <v>#N/A</v>
      </c>
      <c r="DI35" s="93" t="e">
        <f t="shared" ref="DI35:DS35" si="135">SUM(DI10:DI34)</f>
        <v>#N/A</v>
      </c>
      <c r="DJ35" s="39" t="e">
        <f t="shared" si="135"/>
        <v>#N/A</v>
      </c>
      <c r="DK35" s="39" t="e">
        <f t="shared" si="135"/>
        <v>#N/A</v>
      </c>
      <c r="DL35" s="39" t="e">
        <f t="shared" si="135"/>
        <v>#N/A</v>
      </c>
      <c r="DM35" s="39" t="e">
        <f t="shared" si="135"/>
        <v>#N/A</v>
      </c>
      <c r="DN35" s="39" t="e">
        <f t="shared" si="135"/>
        <v>#N/A</v>
      </c>
      <c r="DO35" s="39" t="e">
        <f t="shared" si="135"/>
        <v>#N/A</v>
      </c>
      <c r="DP35" s="39" t="e">
        <f t="shared" si="135"/>
        <v>#N/A</v>
      </c>
      <c r="DQ35" s="39" t="e">
        <f t="shared" si="135"/>
        <v>#N/A</v>
      </c>
      <c r="DR35" s="39" t="e">
        <f t="shared" si="135"/>
        <v>#N/A</v>
      </c>
      <c r="DS35" s="94" t="e">
        <f t="shared" si="135"/>
        <v>#N/A</v>
      </c>
      <c r="DT35" s="98" t="e">
        <f>SUM(DT13:DT34)</f>
        <v>#N/A</v>
      </c>
      <c r="DU35" s="99" t="e">
        <f t="shared" ref="DU35:EE35" si="136">SUM(DU10:DU34)</f>
        <v>#N/A</v>
      </c>
      <c r="DV35" s="100" t="e">
        <f t="shared" si="136"/>
        <v>#N/A</v>
      </c>
      <c r="DW35" s="100" t="e">
        <f t="shared" si="136"/>
        <v>#N/A</v>
      </c>
      <c r="DX35" s="100" t="e">
        <f t="shared" si="136"/>
        <v>#N/A</v>
      </c>
      <c r="DY35" s="100" t="e">
        <f t="shared" si="136"/>
        <v>#N/A</v>
      </c>
      <c r="DZ35" s="100" t="e">
        <f t="shared" si="136"/>
        <v>#N/A</v>
      </c>
      <c r="EA35" s="100" t="e">
        <f t="shared" si="136"/>
        <v>#N/A</v>
      </c>
      <c r="EB35" s="100" t="e">
        <f t="shared" si="136"/>
        <v>#N/A</v>
      </c>
      <c r="EC35" s="100" t="e">
        <f t="shared" si="136"/>
        <v>#N/A</v>
      </c>
      <c r="ED35" s="100" t="e">
        <f t="shared" si="136"/>
        <v>#N/A</v>
      </c>
      <c r="EE35" s="100" t="e">
        <f t="shared" si="136"/>
        <v>#N/A</v>
      </c>
      <c r="EF35" s="104" t="e">
        <f>SUM(EF13:EF34)</f>
        <v>#N/A</v>
      </c>
      <c r="EG35" s="103" t="e">
        <f>SUM(EG10:EG34)</f>
        <v>#N/A</v>
      </c>
      <c r="EH35" s="104" t="e">
        <f t="shared" ref="EH35:EQ35" si="137">SUM(EH10:EH34)</f>
        <v>#N/A</v>
      </c>
      <c r="EI35" s="104" t="e">
        <f t="shared" si="137"/>
        <v>#N/A</v>
      </c>
      <c r="EJ35" s="104" t="e">
        <f t="shared" si="137"/>
        <v>#N/A</v>
      </c>
      <c r="EK35" s="104" t="e">
        <f t="shared" si="137"/>
        <v>#N/A</v>
      </c>
      <c r="EL35" s="104" t="e">
        <f t="shared" si="137"/>
        <v>#N/A</v>
      </c>
      <c r="EM35" s="104" t="e">
        <f t="shared" si="137"/>
        <v>#N/A</v>
      </c>
      <c r="EN35" s="104" t="e">
        <f t="shared" si="137"/>
        <v>#N/A</v>
      </c>
      <c r="EO35" s="104" t="e">
        <f t="shared" si="137"/>
        <v>#N/A</v>
      </c>
      <c r="EP35" s="104" t="e">
        <f t="shared" si="137"/>
        <v>#N/A</v>
      </c>
      <c r="EQ35" s="104" t="e">
        <f t="shared" si="137"/>
        <v>#N/A</v>
      </c>
    </row>
  </sheetData>
  <sheetProtection password="CE55" sheet="1" objects="1" scenarios="1"/>
  <protectedRanges>
    <protectedRange sqref="S10:S34" name="Range3"/>
    <protectedRange sqref="F10:F34" name="Range2"/>
    <protectedRange sqref="B10:D34" name="Range1"/>
  </protectedRanges>
  <mergeCells count="117">
    <mergeCell ref="A2:Q2"/>
    <mergeCell ref="A1:X1"/>
    <mergeCell ref="A6:A9"/>
    <mergeCell ref="B6:B9"/>
    <mergeCell ref="C6:C9"/>
    <mergeCell ref="D6:D9"/>
    <mergeCell ref="E6:E9"/>
    <mergeCell ref="F6:F9"/>
    <mergeCell ref="G6:H7"/>
    <mergeCell ref="I6:J7"/>
    <mergeCell ref="K6:K7"/>
    <mergeCell ref="S6:S9"/>
    <mergeCell ref="T6:T9"/>
    <mergeCell ref="U6:U9"/>
    <mergeCell ref="V6:V9"/>
    <mergeCell ref="W6:W9"/>
    <mergeCell ref="X6:X9"/>
    <mergeCell ref="L6:M7"/>
    <mergeCell ref="N6:N9"/>
    <mergeCell ref="O6:O9"/>
    <mergeCell ref="P6:P9"/>
    <mergeCell ref="Q6:Q9"/>
    <mergeCell ref="R6:R9"/>
    <mergeCell ref="A4:L4"/>
    <mergeCell ref="Y6:Y9"/>
    <mergeCell ref="Z6:Z9"/>
    <mergeCell ref="AA6:AA9"/>
    <mergeCell ref="AB6:AM6"/>
    <mergeCell ref="AN6:AY6"/>
    <mergeCell ref="AB8:AC8"/>
    <mergeCell ref="AD8:AE8"/>
    <mergeCell ref="AF8:AG8"/>
    <mergeCell ref="AH8:AI8"/>
    <mergeCell ref="DT6:EE6"/>
    <mergeCell ref="EF6:EQ6"/>
    <mergeCell ref="AB7:AG7"/>
    <mergeCell ref="AH7:AM7"/>
    <mergeCell ref="AN7:AS7"/>
    <mergeCell ref="AT7:AY7"/>
    <mergeCell ref="AZ7:BE7"/>
    <mergeCell ref="BF7:BK7"/>
    <mergeCell ref="BL7:BQ7"/>
    <mergeCell ref="BR7:BW7"/>
    <mergeCell ref="AZ6:BK6"/>
    <mergeCell ref="BL6:BW6"/>
    <mergeCell ref="BX6:CI6"/>
    <mergeCell ref="CJ6:CU6"/>
    <mergeCell ref="CV6:DG6"/>
    <mergeCell ref="DH6:DS6"/>
    <mergeCell ref="DZ7:EE7"/>
    <mergeCell ref="EF7:EK7"/>
    <mergeCell ref="EL7:EQ7"/>
    <mergeCell ref="BX7:CC7"/>
    <mergeCell ref="CD7:CI7"/>
    <mergeCell ref="CJ7:CO7"/>
    <mergeCell ref="CP7:CU7"/>
    <mergeCell ref="CV7:DA7"/>
    <mergeCell ref="DB7:DG7"/>
    <mergeCell ref="AJ8:AK8"/>
    <mergeCell ref="AL8:AM8"/>
    <mergeCell ref="AN8:AO8"/>
    <mergeCell ref="AP8:AQ8"/>
    <mergeCell ref="AR8:AS8"/>
    <mergeCell ref="AT8:AU8"/>
    <mergeCell ref="DH7:DM7"/>
    <mergeCell ref="DN7:DS7"/>
    <mergeCell ref="CD8:CE8"/>
    <mergeCell ref="DD8:DE8"/>
    <mergeCell ref="DF8:DG8"/>
    <mergeCell ref="DH8:DI8"/>
    <mergeCell ref="DJ8:DK8"/>
    <mergeCell ref="DL8:DM8"/>
    <mergeCell ref="DN8:DO8"/>
    <mergeCell ref="CR8:CS8"/>
    <mergeCell ref="CT8:CU8"/>
    <mergeCell ref="CV8:CW8"/>
    <mergeCell ref="CX8:CY8"/>
    <mergeCell ref="CZ8:DA8"/>
    <mergeCell ref="DB8:DC8"/>
    <mergeCell ref="DT7:DY7"/>
    <mergeCell ref="BH8:BI8"/>
    <mergeCell ref="BJ8:BK8"/>
    <mergeCell ref="BL8:BM8"/>
    <mergeCell ref="BN8:BO8"/>
    <mergeCell ref="BP8:BQ8"/>
    <mergeCell ref="BR8:BS8"/>
    <mergeCell ref="AV8:AW8"/>
    <mergeCell ref="AX8:AY8"/>
    <mergeCell ref="AZ8:BA8"/>
    <mergeCell ref="BB8:BC8"/>
    <mergeCell ref="BD8:BE8"/>
    <mergeCell ref="BF8:BG8"/>
    <mergeCell ref="CF8:CG8"/>
    <mergeCell ref="CH8:CI8"/>
    <mergeCell ref="CJ8:CK8"/>
    <mergeCell ref="CL8:CM8"/>
    <mergeCell ref="CN8:CO8"/>
    <mergeCell ref="CP8:CQ8"/>
    <mergeCell ref="BT8:BU8"/>
    <mergeCell ref="BV8:BW8"/>
    <mergeCell ref="BX8:BY8"/>
    <mergeCell ref="BZ8:CA8"/>
    <mergeCell ref="CB8:CC8"/>
    <mergeCell ref="EN8:EO8"/>
    <mergeCell ref="EP8:EQ8"/>
    <mergeCell ref="EB8:EC8"/>
    <mergeCell ref="ED8:EE8"/>
    <mergeCell ref="EF8:EG8"/>
    <mergeCell ref="EH8:EI8"/>
    <mergeCell ref="EJ8:EK8"/>
    <mergeCell ref="EL8:EM8"/>
    <mergeCell ref="DP8:DQ8"/>
    <mergeCell ref="DR8:DS8"/>
    <mergeCell ref="DT8:DU8"/>
    <mergeCell ref="DV8:DW8"/>
    <mergeCell ref="DX8:DY8"/>
    <mergeCell ref="DZ8:EA8"/>
  </mergeCells>
  <conditionalFormatting sqref="P10:P34">
    <cfRule type="expression" dxfId="5" priority="5">
      <formula>B10="SMS"</formula>
    </cfRule>
    <cfRule type="expression" dxfId="4" priority="6">
      <formula>"IF(B10=""SMS"")"</formula>
    </cfRule>
  </conditionalFormatting>
  <conditionalFormatting sqref="Q10:Q34">
    <cfRule type="expression" dxfId="3" priority="4">
      <formula>B10="STA"</formula>
    </cfRule>
  </conditionalFormatting>
  <conditionalFormatting sqref="Q10:Q34">
    <cfRule type="expression" dxfId="2" priority="3">
      <formula>B10="STT"</formula>
    </cfRule>
  </conditionalFormatting>
  <conditionalFormatting sqref="R10:R34">
    <cfRule type="expression" dxfId="1" priority="1">
      <formula>B10="STT"</formula>
    </cfRule>
    <cfRule type="expression" dxfId="0" priority="2">
      <formula>B10="STA"</formula>
    </cfRule>
  </conditionalFormatting>
  <printOptions horizontalCentered="1"/>
  <pageMargins left="0.70866141732283472" right="0.70866141732283472" top="0.74803149606299213" bottom="0.74803149606299213" header="0.31496062992125984" footer="0.31496062992125984"/>
  <pageSetup paperSize="9" scale="68" orientation="landscape" r:id="rId1"/>
  <headerFooter>
    <oddFooter>&amp;C&amp;P</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14:formula1>
            <xm:f>CODES!$H$9:$H$64</xm:f>
          </x14:formula1>
          <xm:sqref>P10:P34</xm:sqref>
        </x14:dataValidation>
        <x14:dataValidation type="list" allowBlank="1" showInputMessage="1" showErrorMessage="1">
          <x14:formula1>
            <xm:f>CODES!$F$6:$F$9</xm:f>
          </x14:formula1>
          <xm:sqref>B10:B34</xm:sqref>
        </x14:dataValidation>
        <x14:dataValidation type="list" allowBlank="1" showInputMessage="1" showErrorMessage="1">
          <x14:formula1>
            <xm:f>CODES!$H$6:$H$39</xm:f>
          </x14:formula1>
          <xm:sqref>Q10:Q34</xm:sqref>
        </x14:dataValidation>
        <x14:dataValidation type="list" allowBlank="1" showInputMessage="1" showErrorMessage="1">
          <x14:formula1>
            <xm:f>CODES!$H$5:$H$39</xm:f>
          </x14:formula1>
          <xm:sqref>F10:F34 R10:R34</xm:sqref>
        </x14:dataValidation>
        <x14:dataValidation type="list" allowBlank="1" showInputMessage="1" showErrorMessage="1">
          <x14:formula1>
            <xm:f>CODES!$C$5:$C$82</xm:f>
          </x14:formula1>
          <xm:sqref>C10:D34</xm:sqref>
        </x14:dataValidation>
        <x14:dataValidation type="list" allowBlank="1" showInputMessage="1" showErrorMessage="1">
          <x14:formula1>
            <xm:f>CODES!$C$87:$C$92</xm:f>
          </x14:formula1>
          <xm:sqref>S10:S34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9"/>
  <sheetViews>
    <sheetView tabSelected="1" topLeftCell="A7" workbookViewId="0">
      <selection activeCell="G20" sqref="G20"/>
    </sheetView>
  </sheetViews>
  <sheetFormatPr defaultRowHeight="15"/>
  <cols>
    <col min="1" max="1" width="5.5703125" customWidth="1"/>
    <col min="2" max="2" width="38.85546875" bestFit="1" customWidth="1"/>
    <col min="3" max="3" width="9.42578125" customWidth="1"/>
    <col min="4" max="4" width="17.85546875" customWidth="1"/>
    <col min="5" max="5" width="9" bestFit="1" customWidth="1"/>
    <col min="6" max="6" width="12.5703125" customWidth="1"/>
    <col min="7" max="7" width="9" bestFit="1" customWidth="1"/>
    <col min="8" max="8" width="13.28515625" customWidth="1"/>
    <col min="9" max="9" width="9" bestFit="1" customWidth="1"/>
    <col min="10" max="10" width="13.140625" customWidth="1"/>
    <col min="11" max="11" width="13.42578125" customWidth="1"/>
  </cols>
  <sheetData>
    <row r="1" spans="2:12" ht="21">
      <c r="B1" s="525" t="s">
        <v>200</v>
      </c>
      <c r="C1" s="525"/>
      <c r="D1" s="525"/>
      <c r="E1" s="525"/>
      <c r="F1" s="525"/>
      <c r="G1" s="525"/>
      <c r="H1" s="525"/>
      <c r="I1" s="525"/>
      <c r="J1" s="525"/>
      <c r="K1" s="525"/>
    </row>
    <row r="3" spans="2:12" s="1" customFormat="1" ht="15.75">
      <c r="B3" s="211" t="s">
        <v>180</v>
      </c>
      <c r="C3" s="526">
        <f>'Awarded budget'!A3</f>
        <v>0</v>
      </c>
      <c r="D3" s="527"/>
      <c r="E3" s="527"/>
      <c r="F3" s="527"/>
      <c r="G3" s="527"/>
      <c r="H3" s="527"/>
      <c r="I3" s="528"/>
      <c r="J3" s="212"/>
      <c r="K3" s="212"/>
    </row>
    <row r="4" spans="2:12">
      <c r="C4" s="213"/>
      <c r="D4" s="213"/>
      <c r="E4" s="213"/>
      <c r="F4" s="213"/>
      <c r="G4" s="213"/>
      <c r="H4" s="213"/>
      <c r="I4" s="213"/>
    </row>
    <row r="5" spans="2:12" s="211" customFormat="1" ht="15.75">
      <c r="B5" s="211" t="s">
        <v>181</v>
      </c>
      <c r="C5" s="526"/>
      <c r="D5" s="527"/>
      <c r="E5" s="527"/>
      <c r="F5" s="527"/>
      <c r="G5" s="527"/>
      <c r="H5" s="527"/>
      <c r="I5" s="528"/>
    </row>
    <row r="9" spans="2:12" ht="15.75" thickBot="1"/>
    <row r="10" spans="2:12" s="214" customFormat="1" ht="46.5" customHeight="1">
      <c r="B10" s="529" t="s">
        <v>182</v>
      </c>
      <c r="C10" s="531" t="s">
        <v>183</v>
      </c>
      <c r="D10" s="532"/>
      <c r="E10" s="531" t="s">
        <v>184</v>
      </c>
      <c r="F10" s="532"/>
      <c r="G10" s="531" t="s">
        <v>185</v>
      </c>
      <c r="H10" s="533"/>
      <c r="I10" s="531" t="s">
        <v>186</v>
      </c>
      <c r="J10" s="532"/>
      <c r="K10" s="534" t="s">
        <v>198</v>
      </c>
    </row>
    <row r="11" spans="2:12" s="29" customFormat="1" ht="45">
      <c r="B11" s="530"/>
      <c r="C11" s="324" t="s">
        <v>187</v>
      </c>
      <c r="D11" s="325" t="s">
        <v>199</v>
      </c>
      <c r="E11" s="324" t="s">
        <v>187</v>
      </c>
      <c r="F11" s="325" t="s">
        <v>199</v>
      </c>
      <c r="G11" s="324" t="s">
        <v>187</v>
      </c>
      <c r="H11" s="325" t="s">
        <v>199</v>
      </c>
      <c r="I11" s="326" t="s">
        <v>188</v>
      </c>
      <c r="J11" s="325" t="s">
        <v>199</v>
      </c>
      <c r="K11" s="535"/>
    </row>
    <row r="12" spans="2:12" s="1" customFormat="1" ht="30" customHeight="1">
      <c r="B12" s="331" t="s">
        <v>189</v>
      </c>
      <c r="C12" s="334">
        <f>'Awarded budget'!L35</f>
        <v>0</v>
      </c>
      <c r="D12" s="335">
        <f>'Awarded budget'!Z35</f>
        <v>0</v>
      </c>
      <c r="E12" s="334">
        <f>'Awarded budget'!N35</f>
        <v>0</v>
      </c>
      <c r="F12" s="335">
        <f>'Awarded budget'!AB35</f>
        <v>0</v>
      </c>
      <c r="G12" s="334">
        <f>'Awarded budget'!O35</f>
        <v>0</v>
      </c>
      <c r="H12" s="335">
        <f>'Awarded budget'!AC35</f>
        <v>0</v>
      </c>
      <c r="I12" s="334">
        <f>C12+E12+G12</f>
        <v>0</v>
      </c>
      <c r="J12" s="340">
        <f>'Awarded budget'!X35</f>
        <v>0</v>
      </c>
      <c r="K12" s="338">
        <f>D12+F12+H12+J12</f>
        <v>0</v>
      </c>
      <c r="L12" s="216"/>
    </row>
    <row r="13" spans="2:12" s="1" customFormat="1" ht="30" customHeight="1">
      <c r="B13" s="331" t="s">
        <v>190</v>
      </c>
      <c r="C13" s="334">
        <f>'Realised mobilities'!K35</f>
        <v>0</v>
      </c>
      <c r="D13" s="335">
        <f>'Realised mobilities'!Y35</f>
        <v>0</v>
      </c>
      <c r="E13" s="334">
        <f>'Realised mobilities'!L35</f>
        <v>0</v>
      </c>
      <c r="F13" s="335">
        <f>'Realised mobilities'!Z35</f>
        <v>0</v>
      </c>
      <c r="G13" s="334">
        <f>'Realised mobilities'!M35</f>
        <v>0</v>
      </c>
      <c r="H13" s="335">
        <f>'Realised mobilities'!AA35</f>
        <v>0</v>
      </c>
      <c r="I13" s="334">
        <f t="shared" ref="I13:I15" si="0">C13+E13+G13</f>
        <v>0</v>
      </c>
      <c r="J13" s="340">
        <f>IF(MIN(100,I13)*350+(I13&gt;100)*(I13-100)*200&gt;J12,J12,MIN(100,I13)*350+(I13&gt;100)*(I13-100)*200)</f>
        <v>0</v>
      </c>
      <c r="K13" s="338">
        <f>D13+F13+H13+J13</f>
        <v>0</v>
      </c>
    </row>
    <row r="14" spans="2:12" s="1" customFormat="1" ht="30" customHeight="1">
      <c r="B14" s="331" t="s">
        <v>191</v>
      </c>
      <c r="C14" s="334">
        <f>'Expected mobilities'!K35</f>
        <v>0</v>
      </c>
      <c r="D14" s="335">
        <f>'Expected mobilities'!Y35</f>
        <v>0</v>
      </c>
      <c r="E14" s="334">
        <f>'Expected mobilities'!L35</f>
        <v>0</v>
      </c>
      <c r="F14" s="335">
        <f>'Expected mobilities'!Z35</f>
        <v>0</v>
      </c>
      <c r="G14" s="334">
        <f>'Expected mobilities'!M35</f>
        <v>0</v>
      </c>
      <c r="H14" s="335">
        <f>'Expected mobilities'!AA35</f>
        <v>0</v>
      </c>
      <c r="I14" s="334">
        <f t="shared" si="0"/>
        <v>0</v>
      </c>
      <c r="J14" s="340">
        <f>MIN(IF(I13+I14&gt;100,(I13+I14-100)*200+(100*350)-J13,I14*350),J12-J13)</f>
        <v>0</v>
      </c>
      <c r="K14" s="338">
        <f>D14+F14+H14+J14</f>
        <v>0</v>
      </c>
    </row>
    <row r="15" spans="2:12" s="214" customFormat="1" ht="30" customHeight="1" thickBot="1">
      <c r="B15" s="332" t="s">
        <v>192</v>
      </c>
      <c r="C15" s="336">
        <f>SUM(C13:C14)</f>
        <v>0</v>
      </c>
      <c r="D15" s="337">
        <f t="shared" ref="D15:H15" si="1">SUM(D13:D14)</f>
        <v>0</v>
      </c>
      <c r="E15" s="336">
        <f t="shared" si="1"/>
        <v>0</v>
      </c>
      <c r="F15" s="337">
        <f t="shared" si="1"/>
        <v>0</v>
      </c>
      <c r="G15" s="336">
        <f t="shared" si="1"/>
        <v>0</v>
      </c>
      <c r="H15" s="337">
        <f t="shared" si="1"/>
        <v>0</v>
      </c>
      <c r="I15" s="341">
        <f t="shared" si="0"/>
        <v>0</v>
      </c>
      <c r="J15" s="342">
        <f>IF(J12&gt;J13+J14,J13+J14,J12)</f>
        <v>0</v>
      </c>
      <c r="K15" s="339">
        <f>D15+F15+H15+J15</f>
        <v>0</v>
      </c>
    </row>
    <row r="16" spans="2:12" s="220" customFormat="1" ht="30" customHeight="1" thickBot="1">
      <c r="B16" s="333" t="s">
        <v>193</v>
      </c>
      <c r="C16" s="218">
        <f t="shared" ref="C16:J16" si="2">C12-C15</f>
        <v>0</v>
      </c>
      <c r="D16" s="217">
        <f>D12-D15</f>
        <v>0</v>
      </c>
      <c r="E16" s="218">
        <f t="shared" si="2"/>
        <v>0</v>
      </c>
      <c r="F16" s="217">
        <f t="shared" si="2"/>
        <v>0</v>
      </c>
      <c r="G16" s="218">
        <f t="shared" si="2"/>
        <v>0</v>
      </c>
      <c r="H16" s="217">
        <f t="shared" si="2"/>
        <v>0</v>
      </c>
      <c r="I16" s="218">
        <f t="shared" si="2"/>
        <v>0</v>
      </c>
      <c r="J16" s="219">
        <f t="shared" si="2"/>
        <v>0</v>
      </c>
      <c r="K16" s="215">
        <f>D16+F16+H16+J16</f>
        <v>0</v>
      </c>
    </row>
    <row r="17" spans="2:11" s="1" customFormat="1" ht="30" customHeight="1" thickBot="1">
      <c r="B17" s="327"/>
      <c r="C17" s="321"/>
      <c r="D17" s="321"/>
      <c r="E17" s="321"/>
      <c r="F17" s="321"/>
      <c r="G17" s="321"/>
      <c r="H17" s="328"/>
      <c r="I17" s="321"/>
      <c r="J17" s="329" t="s">
        <v>194</v>
      </c>
      <c r="K17" s="330">
        <v>0</v>
      </c>
    </row>
    <row r="18" spans="2:11" s="1" customFormat="1" ht="30" customHeight="1" thickBot="1">
      <c r="B18" s="223"/>
      <c r="C18" s="221"/>
      <c r="D18" s="221"/>
      <c r="E18" s="221"/>
      <c r="F18" s="221"/>
      <c r="G18" s="221"/>
      <c r="H18" s="221"/>
      <c r="I18" s="221"/>
      <c r="J18" s="222" t="s">
        <v>226</v>
      </c>
      <c r="K18" s="224" t="e">
        <f>K13/K17</f>
        <v>#DIV/0!</v>
      </c>
    </row>
    <row r="19" spans="2:11" ht="24.95" customHeight="1"/>
    <row r="23" spans="2:11">
      <c r="D23" s="225"/>
      <c r="E23" s="226"/>
      <c r="F23" s="226"/>
      <c r="G23" s="226"/>
      <c r="H23" s="226"/>
      <c r="I23" s="226"/>
      <c r="J23" s="226"/>
      <c r="K23" s="227"/>
    </row>
    <row r="24" spans="2:11">
      <c r="D24" s="228"/>
      <c r="E24" s="522"/>
      <c r="F24" s="522"/>
      <c r="G24" s="522"/>
      <c r="H24" s="522"/>
      <c r="I24" s="522"/>
      <c r="J24" s="522"/>
      <c r="K24" s="523"/>
    </row>
    <row r="25" spans="2:11" ht="30" customHeight="1">
      <c r="D25" s="317" t="s">
        <v>195</v>
      </c>
      <c r="E25" s="522"/>
      <c r="F25" s="522"/>
      <c r="G25" s="522"/>
      <c r="H25" s="522"/>
      <c r="I25" s="522"/>
      <c r="J25" s="522"/>
      <c r="K25" s="523"/>
    </row>
    <row r="26" spans="2:11" ht="30" customHeight="1">
      <c r="D26" s="229" t="s">
        <v>196</v>
      </c>
      <c r="E26" s="522"/>
      <c r="F26" s="522"/>
      <c r="G26" s="522"/>
      <c r="H26" s="522"/>
      <c r="I26" s="522"/>
      <c r="J26" s="522"/>
      <c r="K26" s="523"/>
    </row>
    <row r="27" spans="2:11" ht="30" customHeight="1">
      <c r="D27" s="230" t="s">
        <v>197</v>
      </c>
      <c r="E27" s="524"/>
      <c r="F27" s="524"/>
      <c r="G27" s="524"/>
      <c r="H27" s="524"/>
      <c r="I27" s="231"/>
      <c r="J27" s="231"/>
      <c r="K27" s="232"/>
    </row>
    <row r="28" spans="2:11" ht="30" customHeight="1"/>
    <row r="29" spans="2:11" ht="24.95" customHeight="1"/>
  </sheetData>
  <sheetProtection password="CE55" sheet="1" objects="1" scenarios="1"/>
  <mergeCells count="12">
    <mergeCell ref="E24:K25"/>
    <mergeCell ref="E26:K26"/>
    <mergeCell ref="E27:H27"/>
    <mergeCell ref="B1:K1"/>
    <mergeCell ref="C3:I3"/>
    <mergeCell ref="C5:I5"/>
    <mergeCell ref="B10:B11"/>
    <mergeCell ref="C10:D10"/>
    <mergeCell ref="E10:F10"/>
    <mergeCell ref="G10:H10"/>
    <mergeCell ref="I10:J10"/>
    <mergeCell ref="K10:K11"/>
  </mergeCells>
  <printOptions horizontalCentered="1"/>
  <pageMargins left="0.70866141732283472" right="0.70866141732283472" top="0.74803149606299213" bottom="0.74803149606299213" header="0.31496062992125984" footer="0.31496062992125984"/>
  <pageSetup paperSize="9"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EF33"/>
  <sheetViews>
    <sheetView topLeftCell="DE1" workbookViewId="0">
      <selection activeCell="DG33" sqref="DG33:DR33"/>
    </sheetView>
  </sheetViews>
  <sheetFormatPr defaultRowHeight="15"/>
  <cols>
    <col min="1" max="1" width="5.42578125" customWidth="1"/>
    <col min="2" max="2" width="47.140625" bestFit="1" customWidth="1"/>
    <col min="3" max="3" width="4.7109375" style="2" customWidth="1"/>
    <col min="4" max="4" width="5.85546875" style="2" bestFit="1" customWidth="1"/>
    <col min="5" max="5" width="4.140625" style="2" bestFit="1" customWidth="1"/>
    <col min="6" max="6" width="5.85546875" style="2" bestFit="1" customWidth="1"/>
    <col min="7" max="7" width="4.140625" style="2" bestFit="1" customWidth="1"/>
    <col min="8" max="8" width="7" style="2" bestFit="1" customWidth="1"/>
    <col min="9" max="9" width="4.140625" style="2" bestFit="1" customWidth="1"/>
    <col min="10" max="10" width="6" style="2" bestFit="1" customWidth="1"/>
    <col min="11" max="11" width="4.140625" style="2" bestFit="1" customWidth="1"/>
    <col min="12" max="12" width="6" style="2" bestFit="1" customWidth="1"/>
    <col min="13" max="13" width="4.140625" style="2" bestFit="1" customWidth="1"/>
    <col min="14" max="14" width="6" style="2" bestFit="1" customWidth="1"/>
    <col min="15" max="15" width="4.140625" style="2" bestFit="1" customWidth="1"/>
    <col min="16" max="16" width="5.85546875" style="2" bestFit="1" customWidth="1"/>
    <col min="17" max="17" width="4.140625" style="2" bestFit="1" customWidth="1"/>
    <col min="18" max="18" width="5.85546875" style="2" bestFit="1" customWidth="1"/>
    <col min="19" max="19" width="4.140625" style="2" bestFit="1" customWidth="1"/>
    <col min="20" max="20" width="5.85546875" style="2" bestFit="1" customWidth="1"/>
    <col min="21" max="21" width="4.140625" style="2" bestFit="1" customWidth="1"/>
    <col min="22" max="22" width="5.85546875" style="2" bestFit="1" customWidth="1"/>
    <col min="23" max="23" width="4.140625" style="2" bestFit="1" customWidth="1"/>
    <col min="24" max="24" width="5.85546875" style="2" bestFit="1" customWidth="1"/>
    <col min="25" max="25" width="4.140625" style="2" bestFit="1" customWidth="1"/>
    <col min="26" max="26" width="5.85546875" style="2" bestFit="1" customWidth="1"/>
    <col min="27" max="27" width="4.140625" style="2" bestFit="1" customWidth="1"/>
    <col min="28" max="28" width="5.85546875" style="2" bestFit="1" customWidth="1"/>
    <col min="29" max="29" width="4.140625" style="2" bestFit="1" customWidth="1"/>
    <col min="30" max="30" width="5.85546875" style="2" bestFit="1" customWidth="1"/>
    <col min="31" max="31" width="4.140625" style="2" bestFit="1" customWidth="1"/>
    <col min="32" max="32" width="5.85546875" style="2" bestFit="1" customWidth="1"/>
    <col min="33" max="33" width="4.140625" style="2" bestFit="1" customWidth="1"/>
    <col min="34" max="34" width="5.85546875" style="2" bestFit="1" customWidth="1"/>
    <col min="35" max="35" width="4.140625" style="2" bestFit="1" customWidth="1"/>
    <col min="36" max="36" width="6" style="2" bestFit="1" customWidth="1"/>
    <col min="37" max="37" width="4.140625" style="2" bestFit="1" customWidth="1"/>
    <col min="38" max="38" width="6" style="2" bestFit="1" customWidth="1"/>
    <col min="39" max="39" width="4.140625" style="2" bestFit="1" customWidth="1"/>
    <col min="40" max="40" width="5.85546875" style="2" bestFit="1" customWidth="1"/>
    <col min="41" max="41" width="4.140625" style="2" bestFit="1" customWidth="1"/>
    <col min="42" max="42" width="5.85546875" style="2" bestFit="1" customWidth="1"/>
    <col min="43" max="43" width="4.140625" style="2" bestFit="1" customWidth="1"/>
    <col min="44" max="44" width="5.85546875" style="2" bestFit="1" customWidth="1"/>
    <col min="45" max="45" width="4.140625" style="2" bestFit="1" customWidth="1"/>
    <col min="46" max="46" width="5.85546875" style="2" bestFit="1" customWidth="1"/>
    <col min="47" max="47" width="4.140625" style="2" bestFit="1" customWidth="1"/>
    <col min="48" max="48" width="5.85546875" style="2" bestFit="1" customWidth="1"/>
    <col min="49" max="49" width="4.140625" style="2" bestFit="1" customWidth="1"/>
    <col min="50" max="50" width="5.85546875" style="2" bestFit="1" customWidth="1"/>
    <col min="51" max="51" width="6" style="2" bestFit="1" customWidth="1"/>
    <col min="52" max="52" width="5.85546875" style="2" bestFit="1" customWidth="1"/>
    <col min="53" max="53" width="4.140625" style="2" bestFit="1" customWidth="1"/>
    <col min="54" max="54" width="5.85546875" style="2" bestFit="1" customWidth="1"/>
    <col min="55" max="55" width="4.140625" style="2" bestFit="1" customWidth="1"/>
    <col min="56" max="56" width="5.85546875" style="2" bestFit="1" customWidth="1"/>
    <col min="57" max="57" width="4.140625" style="2" bestFit="1" customWidth="1"/>
    <col min="58" max="58" width="6" style="2" bestFit="1" customWidth="1"/>
    <col min="59" max="59" width="4.140625" style="2" bestFit="1" customWidth="1"/>
    <col min="60" max="60" width="6" style="2" bestFit="1" customWidth="1"/>
    <col min="61" max="61" width="4.140625" style="2" bestFit="1" customWidth="1"/>
    <col min="62" max="62" width="7" style="2" bestFit="1" customWidth="1"/>
    <col min="63" max="63" width="4.140625" style="2" bestFit="1" customWidth="1"/>
    <col min="64" max="64" width="5.85546875" style="2" bestFit="1" customWidth="1"/>
    <col min="65" max="65" width="4.140625" style="2" bestFit="1" customWidth="1"/>
    <col min="66" max="66" width="5.85546875" style="2" bestFit="1" customWidth="1"/>
    <col min="67" max="67" width="4.140625" style="2" bestFit="1" customWidth="1"/>
    <col min="68" max="68" width="5.85546875" style="2" bestFit="1" customWidth="1"/>
    <col min="69" max="69" width="4.140625" style="2" bestFit="1" customWidth="1"/>
    <col min="70" max="70" width="5.85546875" style="2" bestFit="1" customWidth="1"/>
    <col min="71" max="71" width="4.140625" style="2" bestFit="1" customWidth="1"/>
    <col min="72" max="72" width="5.85546875" style="2" bestFit="1" customWidth="1"/>
    <col min="73" max="73" width="4.140625" style="2" bestFit="1" customWidth="1"/>
    <col min="74" max="74" width="5.85546875" style="2" bestFit="1" customWidth="1"/>
    <col min="75" max="75" width="5.28515625" style="2" customWidth="1"/>
    <col min="76" max="76" width="5.85546875" style="2" bestFit="1" customWidth="1"/>
    <col min="77" max="77" width="4.140625" style="2" bestFit="1" customWidth="1"/>
    <col min="78" max="78" width="5.85546875" style="2" bestFit="1" customWidth="1"/>
    <col min="79" max="79" width="4.140625" style="2" bestFit="1" customWidth="1"/>
    <col min="80" max="80" width="5.85546875" style="2" bestFit="1" customWidth="1"/>
    <col min="81" max="81" width="4.140625" style="2" bestFit="1" customWidth="1"/>
    <col min="82" max="82" width="5.85546875" style="2" bestFit="1" customWidth="1"/>
    <col min="83" max="83" width="4.140625" style="2" bestFit="1" customWidth="1"/>
    <col min="84" max="84" width="5.85546875" style="2" bestFit="1" customWidth="1"/>
    <col min="85" max="85" width="4.140625" style="2" bestFit="1" customWidth="1"/>
    <col min="86" max="86" width="5.85546875" style="2" bestFit="1" customWidth="1"/>
    <col min="87" max="87" width="4.140625" style="2" bestFit="1" customWidth="1"/>
    <col min="88" max="88" width="5.85546875" style="2" bestFit="1" customWidth="1"/>
    <col min="89" max="89" width="4.140625" style="2" bestFit="1" customWidth="1"/>
    <col min="90" max="90" width="5.85546875" style="2" bestFit="1" customWidth="1"/>
    <col min="91" max="91" width="4.140625" style="2" bestFit="1" customWidth="1"/>
    <col min="92" max="92" width="5.85546875" style="2" bestFit="1" customWidth="1"/>
    <col min="93" max="93" width="4.140625" style="2" bestFit="1" customWidth="1"/>
    <col min="94" max="94" width="5.85546875" style="2" bestFit="1" customWidth="1"/>
    <col min="95" max="95" width="4.140625" style="2" bestFit="1" customWidth="1"/>
    <col min="96" max="96" width="5.85546875" style="2" bestFit="1" customWidth="1"/>
    <col min="97" max="97" width="4.140625" style="2" bestFit="1" customWidth="1"/>
    <col min="98" max="98" width="5.85546875" style="2" bestFit="1" customWidth="1"/>
    <col min="99" max="99" width="4.140625" style="2" bestFit="1" customWidth="1"/>
    <col min="100" max="100" width="5.85546875" style="2" bestFit="1" customWidth="1"/>
    <col min="101" max="101" width="4.5703125" style="2" bestFit="1" customWidth="1"/>
    <col min="102" max="102" width="5.85546875" style="2" bestFit="1" customWidth="1"/>
    <col min="103" max="103" width="4.140625" style="2" bestFit="1" customWidth="1"/>
    <col min="104" max="104" width="5.85546875" style="2" bestFit="1" customWidth="1"/>
    <col min="105" max="105" width="4.140625" style="2" bestFit="1" customWidth="1"/>
    <col min="106" max="106" width="5.85546875" style="2" bestFit="1" customWidth="1"/>
    <col min="107" max="107" width="4.140625" style="2" bestFit="1" customWidth="1"/>
    <col min="108" max="108" width="5.85546875" style="2" bestFit="1" customWidth="1"/>
    <col min="109" max="109" width="4.140625" style="2" bestFit="1" customWidth="1"/>
    <col min="110" max="110" width="6" style="2" bestFit="1" customWidth="1"/>
    <col min="111" max="111" width="4.140625" style="2" bestFit="1" customWidth="1"/>
    <col min="112" max="112" width="5.85546875" style="2" bestFit="1" customWidth="1"/>
    <col min="113" max="113" width="4.140625" style="2" bestFit="1" customWidth="1"/>
    <col min="114" max="114" width="5.85546875" style="2" bestFit="1" customWidth="1"/>
    <col min="115" max="115" width="4.140625" style="2" bestFit="1" customWidth="1"/>
    <col min="116" max="116" width="5.85546875" style="2" bestFit="1" customWidth="1"/>
    <col min="117" max="117" width="4.140625" style="2" bestFit="1" customWidth="1"/>
    <col min="118" max="118" width="5.85546875" style="2" bestFit="1" customWidth="1"/>
    <col min="119" max="119" width="4.140625" style="2" bestFit="1" customWidth="1"/>
    <col min="120" max="120" width="9.140625" style="2"/>
    <col min="121" max="121" width="4.140625" style="2" bestFit="1" customWidth="1"/>
    <col min="122" max="123" width="6" style="2" bestFit="1" customWidth="1"/>
    <col min="124" max="124" width="8.42578125" bestFit="1" customWidth="1"/>
    <col min="125" max="125" width="4.7109375" customWidth="1"/>
    <col min="126" max="126" width="7" bestFit="1" customWidth="1"/>
    <col min="127" max="127" width="4.140625" bestFit="1" customWidth="1"/>
    <col min="128" max="128" width="7" bestFit="1" customWidth="1"/>
    <col min="129" max="129" width="4.140625" bestFit="1" customWidth="1"/>
    <col min="130" max="130" width="7" bestFit="1" customWidth="1"/>
    <col min="131" max="131" width="5.85546875" customWidth="1"/>
    <col min="132" max="132" width="8" customWidth="1"/>
    <col min="133" max="133" width="5.28515625" customWidth="1"/>
    <col min="134" max="134" width="7" bestFit="1" customWidth="1"/>
    <col min="135" max="135" width="7" customWidth="1"/>
  </cols>
  <sheetData>
    <row r="4" spans="1:136" ht="23.25">
      <c r="A4" s="40" t="s">
        <v>158</v>
      </c>
    </row>
    <row r="5" spans="1:136" ht="15.75" thickBot="1"/>
    <row r="6" spans="1:136">
      <c r="A6" s="562" t="s">
        <v>161</v>
      </c>
      <c r="B6" s="563"/>
      <c r="C6" s="551" t="s">
        <v>51</v>
      </c>
      <c r="D6" s="552"/>
      <c r="E6" s="552"/>
      <c r="F6" s="552"/>
      <c r="G6" s="552"/>
      <c r="H6" s="552"/>
      <c r="I6" s="552"/>
      <c r="J6" s="552"/>
      <c r="K6" s="552"/>
      <c r="L6" s="552"/>
      <c r="M6" s="552"/>
      <c r="N6" s="553"/>
      <c r="O6" s="551" t="s">
        <v>52</v>
      </c>
      <c r="P6" s="552"/>
      <c r="Q6" s="552"/>
      <c r="R6" s="552"/>
      <c r="S6" s="552"/>
      <c r="T6" s="552"/>
      <c r="U6" s="552"/>
      <c r="V6" s="552"/>
      <c r="W6" s="552"/>
      <c r="X6" s="552"/>
      <c r="Y6" s="552"/>
      <c r="Z6" s="553"/>
      <c r="AA6" s="551" t="s">
        <v>53</v>
      </c>
      <c r="AB6" s="552"/>
      <c r="AC6" s="552"/>
      <c r="AD6" s="552"/>
      <c r="AE6" s="552"/>
      <c r="AF6" s="552"/>
      <c r="AG6" s="552"/>
      <c r="AH6" s="552"/>
      <c r="AI6" s="552"/>
      <c r="AJ6" s="552"/>
      <c r="AK6" s="552"/>
      <c r="AL6" s="553"/>
      <c r="AM6" s="551" t="s">
        <v>54</v>
      </c>
      <c r="AN6" s="552"/>
      <c r="AO6" s="552"/>
      <c r="AP6" s="552"/>
      <c r="AQ6" s="552"/>
      <c r="AR6" s="552"/>
      <c r="AS6" s="552"/>
      <c r="AT6" s="552"/>
      <c r="AU6" s="552"/>
      <c r="AV6" s="552"/>
      <c r="AW6" s="552"/>
      <c r="AX6" s="553"/>
      <c r="AY6" s="551" t="s">
        <v>55</v>
      </c>
      <c r="AZ6" s="552"/>
      <c r="BA6" s="552"/>
      <c r="BB6" s="552"/>
      <c r="BC6" s="552"/>
      <c r="BD6" s="552"/>
      <c r="BE6" s="552"/>
      <c r="BF6" s="552"/>
      <c r="BG6" s="552"/>
      <c r="BH6" s="552"/>
      <c r="BI6" s="552"/>
      <c r="BJ6" s="553"/>
      <c r="BK6" s="551" t="s">
        <v>56</v>
      </c>
      <c r="BL6" s="552"/>
      <c r="BM6" s="552"/>
      <c r="BN6" s="552"/>
      <c r="BO6" s="552"/>
      <c r="BP6" s="552"/>
      <c r="BQ6" s="552"/>
      <c r="BR6" s="552"/>
      <c r="BS6" s="552"/>
      <c r="BT6" s="552"/>
      <c r="BU6" s="552"/>
      <c r="BV6" s="553"/>
      <c r="BW6" s="551" t="s">
        <v>57</v>
      </c>
      <c r="BX6" s="552"/>
      <c r="BY6" s="552"/>
      <c r="BZ6" s="552"/>
      <c r="CA6" s="552"/>
      <c r="CB6" s="552"/>
      <c r="CC6" s="552"/>
      <c r="CD6" s="552"/>
      <c r="CE6" s="552"/>
      <c r="CF6" s="552"/>
      <c r="CG6" s="552"/>
      <c r="CH6" s="553"/>
      <c r="CI6" s="551" t="s">
        <v>58</v>
      </c>
      <c r="CJ6" s="552"/>
      <c r="CK6" s="552"/>
      <c r="CL6" s="552"/>
      <c r="CM6" s="552"/>
      <c r="CN6" s="552"/>
      <c r="CO6" s="552"/>
      <c r="CP6" s="552"/>
      <c r="CQ6" s="552"/>
      <c r="CR6" s="552"/>
      <c r="CS6" s="552"/>
      <c r="CT6" s="553"/>
      <c r="CU6" s="551" t="s">
        <v>59</v>
      </c>
      <c r="CV6" s="552"/>
      <c r="CW6" s="552"/>
      <c r="CX6" s="552"/>
      <c r="CY6" s="552"/>
      <c r="CZ6" s="552"/>
      <c r="DA6" s="552"/>
      <c r="DB6" s="552"/>
      <c r="DC6" s="552"/>
      <c r="DD6" s="552"/>
      <c r="DE6" s="552"/>
      <c r="DF6" s="553"/>
      <c r="DG6" s="551" t="s">
        <v>60</v>
      </c>
      <c r="DH6" s="552"/>
      <c r="DI6" s="552"/>
      <c r="DJ6" s="552"/>
      <c r="DK6" s="552"/>
      <c r="DL6" s="552"/>
      <c r="DM6" s="552"/>
      <c r="DN6" s="552"/>
      <c r="DO6" s="552"/>
      <c r="DP6" s="552"/>
      <c r="DQ6" s="552"/>
      <c r="DR6" s="553"/>
      <c r="DS6" s="554" t="s">
        <v>167</v>
      </c>
      <c r="DT6" s="555"/>
      <c r="DU6" s="555"/>
      <c r="DV6" s="556"/>
      <c r="DW6" s="560" t="s">
        <v>168</v>
      </c>
      <c r="DX6" s="555"/>
      <c r="DY6" s="555"/>
      <c r="DZ6" s="556"/>
      <c r="EA6" s="554" t="s">
        <v>167</v>
      </c>
      <c r="EB6" s="555"/>
      <c r="EC6" s="555" t="s">
        <v>168</v>
      </c>
      <c r="ED6" s="556"/>
      <c r="EE6" s="560" t="s">
        <v>61</v>
      </c>
      <c r="EF6" s="556"/>
    </row>
    <row r="7" spans="1:136">
      <c r="A7" s="564"/>
      <c r="B7" s="565"/>
      <c r="C7" s="548" t="s">
        <v>162</v>
      </c>
      <c r="D7" s="550"/>
      <c r="E7" s="550"/>
      <c r="F7" s="550"/>
      <c r="G7" s="550"/>
      <c r="H7" s="549"/>
      <c r="I7" s="536" t="s">
        <v>163</v>
      </c>
      <c r="J7" s="550"/>
      <c r="K7" s="550"/>
      <c r="L7" s="550"/>
      <c r="M7" s="550"/>
      <c r="N7" s="537"/>
      <c r="O7" s="548" t="s">
        <v>162</v>
      </c>
      <c r="P7" s="550"/>
      <c r="Q7" s="550"/>
      <c r="R7" s="550"/>
      <c r="S7" s="550"/>
      <c r="T7" s="549"/>
      <c r="U7" s="536" t="s">
        <v>163</v>
      </c>
      <c r="V7" s="550"/>
      <c r="W7" s="550"/>
      <c r="X7" s="550"/>
      <c r="Y7" s="550"/>
      <c r="Z7" s="537"/>
      <c r="AA7" s="548" t="s">
        <v>162</v>
      </c>
      <c r="AB7" s="550"/>
      <c r="AC7" s="550"/>
      <c r="AD7" s="550"/>
      <c r="AE7" s="550"/>
      <c r="AF7" s="549"/>
      <c r="AG7" s="536" t="s">
        <v>163</v>
      </c>
      <c r="AH7" s="550"/>
      <c r="AI7" s="550"/>
      <c r="AJ7" s="550"/>
      <c r="AK7" s="550"/>
      <c r="AL7" s="537"/>
      <c r="AM7" s="548" t="s">
        <v>162</v>
      </c>
      <c r="AN7" s="550"/>
      <c r="AO7" s="550"/>
      <c r="AP7" s="550"/>
      <c r="AQ7" s="550"/>
      <c r="AR7" s="549"/>
      <c r="AS7" s="536" t="s">
        <v>163</v>
      </c>
      <c r="AT7" s="550"/>
      <c r="AU7" s="550"/>
      <c r="AV7" s="550"/>
      <c r="AW7" s="550"/>
      <c r="AX7" s="537"/>
      <c r="AY7" s="548" t="s">
        <v>162</v>
      </c>
      <c r="AZ7" s="550"/>
      <c r="BA7" s="550"/>
      <c r="BB7" s="550"/>
      <c r="BC7" s="550"/>
      <c r="BD7" s="549"/>
      <c r="BE7" s="536" t="s">
        <v>163</v>
      </c>
      <c r="BF7" s="550"/>
      <c r="BG7" s="550"/>
      <c r="BH7" s="550"/>
      <c r="BI7" s="550"/>
      <c r="BJ7" s="537"/>
      <c r="BK7" s="548" t="s">
        <v>162</v>
      </c>
      <c r="BL7" s="550"/>
      <c r="BM7" s="550"/>
      <c r="BN7" s="550"/>
      <c r="BO7" s="550"/>
      <c r="BP7" s="549"/>
      <c r="BQ7" s="536" t="s">
        <v>163</v>
      </c>
      <c r="BR7" s="550"/>
      <c r="BS7" s="550"/>
      <c r="BT7" s="550"/>
      <c r="BU7" s="550"/>
      <c r="BV7" s="537"/>
      <c r="BW7" s="548" t="s">
        <v>162</v>
      </c>
      <c r="BX7" s="550"/>
      <c r="BY7" s="550"/>
      <c r="BZ7" s="550"/>
      <c r="CA7" s="550"/>
      <c r="CB7" s="549"/>
      <c r="CC7" s="536" t="s">
        <v>163</v>
      </c>
      <c r="CD7" s="550"/>
      <c r="CE7" s="550"/>
      <c r="CF7" s="550"/>
      <c r="CG7" s="550"/>
      <c r="CH7" s="537"/>
      <c r="CI7" s="548" t="s">
        <v>162</v>
      </c>
      <c r="CJ7" s="550"/>
      <c r="CK7" s="550"/>
      <c r="CL7" s="550"/>
      <c r="CM7" s="550"/>
      <c r="CN7" s="549"/>
      <c r="CO7" s="536" t="s">
        <v>163</v>
      </c>
      <c r="CP7" s="550"/>
      <c r="CQ7" s="550"/>
      <c r="CR7" s="550"/>
      <c r="CS7" s="550"/>
      <c r="CT7" s="537"/>
      <c r="CU7" s="548" t="s">
        <v>162</v>
      </c>
      <c r="CV7" s="550"/>
      <c r="CW7" s="550"/>
      <c r="CX7" s="550"/>
      <c r="CY7" s="550"/>
      <c r="CZ7" s="549"/>
      <c r="DA7" s="536" t="s">
        <v>163</v>
      </c>
      <c r="DB7" s="550"/>
      <c r="DC7" s="550"/>
      <c r="DD7" s="550"/>
      <c r="DE7" s="550"/>
      <c r="DF7" s="537"/>
      <c r="DG7" s="548" t="s">
        <v>162</v>
      </c>
      <c r="DH7" s="550"/>
      <c r="DI7" s="550"/>
      <c r="DJ7" s="550"/>
      <c r="DK7" s="550"/>
      <c r="DL7" s="549"/>
      <c r="DM7" s="536" t="s">
        <v>163</v>
      </c>
      <c r="DN7" s="550"/>
      <c r="DO7" s="550"/>
      <c r="DP7" s="550"/>
      <c r="DQ7" s="550"/>
      <c r="DR7" s="537"/>
      <c r="DS7" s="557"/>
      <c r="DT7" s="558"/>
      <c r="DU7" s="558"/>
      <c r="DV7" s="559"/>
      <c r="DW7" s="561"/>
      <c r="DX7" s="558"/>
      <c r="DY7" s="558"/>
      <c r="DZ7" s="559"/>
      <c r="EA7" s="557"/>
      <c r="EB7" s="558"/>
      <c r="EC7" s="558"/>
      <c r="ED7" s="559"/>
      <c r="EE7" s="561"/>
      <c r="EF7" s="559"/>
    </row>
    <row r="8" spans="1:136">
      <c r="A8" s="564"/>
      <c r="B8" s="565"/>
      <c r="C8" s="544" t="s">
        <v>164</v>
      </c>
      <c r="D8" s="545"/>
      <c r="E8" s="546" t="s">
        <v>165</v>
      </c>
      <c r="F8" s="545"/>
      <c r="G8" s="546" t="s">
        <v>43</v>
      </c>
      <c r="H8" s="545"/>
      <c r="I8" s="546" t="s">
        <v>164</v>
      </c>
      <c r="J8" s="545"/>
      <c r="K8" s="546" t="s">
        <v>165</v>
      </c>
      <c r="L8" s="545"/>
      <c r="M8" s="546" t="s">
        <v>43</v>
      </c>
      <c r="N8" s="547"/>
      <c r="O8" s="544" t="s">
        <v>164</v>
      </c>
      <c r="P8" s="545"/>
      <c r="Q8" s="546" t="s">
        <v>165</v>
      </c>
      <c r="R8" s="545"/>
      <c r="S8" s="546" t="s">
        <v>43</v>
      </c>
      <c r="T8" s="545"/>
      <c r="U8" s="546" t="s">
        <v>164</v>
      </c>
      <c r="V8" s="545"/>
      <c r="W8" s="546" t="s">
        <v>165</v>
      </c>
      <c r="X8" s="545"/>
      <c r="Y8" s="546" t="s">
        <v>43</v>
      </c>
      <c r="Z8" s="547"/>
      <c r="AA8" s="544" t="s">
        <v>164</v>
      </c>
      <c r="AB8" s="545"/>
      <c r="AC8" s="546" t="s">
        <v>165</v>
      </c>
      <c r="AD8" s="545"/>
      <c r="AE8" s="546" t="s">
        <v>43</v>
      </c>
      <c r="AF8" s="545"/>
      <c r="AG8" s="546" t="s">
        <v>164</v>
      </c>
      <c r="AH8" s="545"/>
      <c r="AI8" s="546" t="s">
        <v>165</v>
      </c>
      <c r="AJ8" s="545"/>
      <c r="AK8" s="546" t="s">
        <v>43</v>
      </c>
      <c r="AL8" s="547"/>
      <c r="AM8" s="544" t="s">
        <v>164</v>
      </c>
      <c r="AN8" s="545"/>
      <c r="AO8" s="546" t="s">
        <v>165</v>
      </c>
      <c r="AP8" s="545"/>
      <c r="AQ8" s="546" t="s">
        <v>43</v>
      </c>
      <c r="AR8" s="545"/>
      <c r="AS8" s="546" t="s">
        <v>164</v>
      </c>
      <c r="AT8" s="545"/>
      <c r="AU8" s="546" t="s">
        <v>165</v>
      </c>
      <c r="AV8" s="545"/>
      <c r="AW8" s="546" t="s">
        <v>43</v>
      </c>
      <c r="AX8" s="547"/>
      <c r="AY8" s="544" t="s">
        <v>164</v>
      </c>
      <c r="AZ8" s="545"/>
      <c r="BA8" s="546" t="s">
        <v>165</v>
      </c>
      <c r="BB8" s="545"/>
      <c r="BC8" s="546" t="s">
        <v>43</v>
      </c>
      <c r="BD8" s="545"/>
      <c r="BE8" s="546" t="s">
        <v>164</v>
      </c>
      <c r="BF8" s="545"/>
      <c r="BG8" s="546" t="s">
        <v>165</v>
      </c>
      <c r="BH8" s="545"/>
      <c r="BI8" s="546" t="s">
        <v>43</v>
      </c>
      <c r="BJ8" s="547"/>
      <c r="BK8" s="544" t="s">
        <v>164</v>
      </c>
      <c r="BL8" s="545"/>
      <c r="BM8" s="546" t="s">
        <v>165</v>
      </c>
      <c r="BN8" s="545"/>
      <c r="BO8" s="546" t="s">
        <v>43</v>
      </c>
      <c r="BP8" s="545"/>
      <c r="BQ8" s="546" t="s">
        <v>164</v>
      </c>
      <c r="BR8" s="545"/>
      <c r="BS8" s="546" t="s">
        <v>165</v>
      </c>
      <c r="BT8" s="545"/>
      <c r="BU8" s="546" t="s">
        <v>43</v>
      </c>
      <c r="BV8" s="547"/>
      <c r="BW8" s="544" t="s">
        <v>164</v>
      </c>
      <c r="BX8" s="545"/>
      <c r="BY8" s="546" t="s">
        <v>165</v>
      </c>
      <c r="BZ8" s="545"/>
      <c r="CA8" s="546" t="s">
        <v>43</v>
      </c>
      <c r="CB8" s="545"/>
      <c r="CC8" s="546" t="s">
        <v>164</v>
      </c>
      <c r="CD8" s="545"/>
      <c r="CE8" s="546" t="s">
        <v>165</v>
      </c>
      <c r="CF8" s="545"/>
      <c r="CG8" s="546" t="s">
        <v>43</v>
      </c>
      <c r="CH8" s="547"/>
      <c r="CI8" s="544" t="s">
        <v>164</v>
      </c>
      <c r="CJ8" s="545"/>
      <c r="CK8" s="546" t="s">
        <v>165</v>
      </c>
      <c r="CL8" s="545"/>
      <c r="CM8" s="546" t="s">
        <v>43</v>
      </c>
      <c r="CN8" s="545"/>
      <c r="CO8" s="546" t="s">
        <v>164</v>
      </c>
      <c r="CP8" s="545"/>
      <c r="CQ8" s="546" t="s">
        <v>165</v>
      </c>
      <c r="CR8" s="545"/>
      <c r="CS8" s="546" t="s">
        <v>43</v>
      </c>
      <c r="CT8" s="547"/>
      <c r="CU8" s="544" t="s">
        <v>164</v>
      </c>
      <c r="CV8" s="545"/>
      <c r="CW8" s="546" t="s">
        <v>165</v>
      </c>
      <c r="CX8" s="545"/>
      <c r="CY8" s="546" t="s">
        <v>43</v>
      </c>
      <c r="CZ8" s="545"/>
      <c r="DA8" s="546" t="s">
        <v>164</v>
      </c>
      <c r="DB8" s="545"/>
      <c r="DC8" s="546" t="s">
        <v>165</v>
      </c>
      <c r="DD8" s="545"/>
      <c r="DE8" s="546" t="s">
        <v>43</v>
      </c>
      <c r="DF8" s="547"/>
      <c r="DG8" s="544" t="s">
        <v>164</v>
      </c>
      <c r="DH8" s="545"/>
      <c r="DI8" s="546" t="s">
        <v>165</v>
      </c>
      <c r="DJ8" s="545"/>
      <c r="DK8" s="546" t="s">
        <v>43</v>
      </c>
      <c r="DL8" s="545"/>
      <c r="DM8" s="546" t="s">
        <v>164</v>
      </c>
      <c r="DN8" s="545"/>
      <c r="DO8" s="546" t="s">
        <v>165</v>
      </c>
      <c r="DP8" s="545"/>
      <c r="DQ8" s="546" t="s">
        <v>43</v>
      </c>
      <c r="DR8" s="547"/>
      <c r="DS8" s="548" t="s">
        <v>164</v>
      </c>
      <c r="DT8" s="549"/>
      <c r="DU8" s="536" t="s">
        <v>165</v>
      </c>
      <c r="DV8" s="537"/>
      <c r="DW8" s="550" t="s">
        <v>164</v>
      </c>
      <c r="DX8" s="549"/>
      <c r="DY8" s="536" t="s">
        <v>165</v>
      </c>
      <c r="DZ8" s="537"/>
      <c r="EA8" s="557"/>
      <c r="EB8" s="558"/>
      <c r="EC8" s="558"/>
      <c r="ED8" s="559"/>
      <c r="EE8" s="561"/>
      <c r="EF8" s="559"/>
    </row>
    <row r="9" spans="1:136">
      <c r="A9" s="566"/>
      <c r="B9" s="567"/>
      <c r="C9" s="137" t="s">
        <v>147</v>
      </c>
      <c r="D9" s="105" t="s">
        <v>166</v>
      </c>
      <c r="E9" s="105" t="s">
        <v>147</v>
      </c>
      <c r="F9" s="105" t="s">
        <v>166</v>
      </c>
      <c r="G9" s="105" t="s">
        <v>147</v>
      </c>
      <c r="H9" s="105" t="s">
        <v>166</v>
      </c>
      <c r="I9" s="105" t="s">
        <v>147</v>
      </c>
      <c r="J9" s="105" t="s">
        <v>166</v>
      </c>
      <c r="K9" s="105" t="s">
        <v>147</v>
      </c>
      <c r="L9" s="105" t="s">
        <v>166</v>
      </c>
      <c r="M9" s="105" t="s">
        <v>147</v>
      </c>
      <c r="N9" s="138" t="s">
        <v>166</v>
      </c>
      <c r="O9" s="137" t="s">
        <v>147</v>
      </c>
      <c r="P9" s="105" t="s">
        <v>166</v>
      </c>
      <c r="Q9" s="105" t="s">
        <v>147</v>
      </c>
      <c r="R9" s="105" t="s">
        <v>166</v>
      </c>
      <c r="S9" s="105" t="s">
        <v>147</v>
      </c>
      <c r="T9" s="105" t="s">
        <v>166</v>
      </c>
      <c r="U9" s="105" t="s">
        <v>147</v>
      </c>
      <c r="V9" s="105" t="s">
        <v>166</v>
      </c>
      <c r="W9" s="105" t="s">
        <v>147</v>
      </c>
      <c r="X9" s="105" t="s">
        <v>166</v>
      </c>
      <c r="Y9" s="105" t="s">
        <v>147</v>
      </c>
      <c r="Z9" s="138" t="s">
        <v>166</v>
      </c>
      <c r="AA9" s="137" t="s">
        <v>147</v>
      </c>
      <c r="AB9" s="105" t="s">
        <v>166</v>
      </c>
      <c r="AC9" s="105" t="s">
        <v>147</v>
      </c>
      <c r="AD9" s="105" t="s">
        <v>166</v>
      </c>
      <c r="AE9" s="105" t="s">
        <v>147</v>
      </c>
      <c r="AF9" s="105" t="s">
        <v>166</v>
      </c>
      <c r="AG9" s="105" t="s">
        <v>147</v>
      </c>
      <c r="AH9" s="105" t="s">
        <v>166</v>
      </c>
      <c r="AI9" s="105" t="s">
        <v>147</v>
      </c>
      <c r="AJ9" s="105" t="s">
        <v>166</v>
      </c>
      <c r="AK9" s="105" t="s">
        <v>147</v>
      </c>
      <c r="AL9" s="138" t="s">
        <v>166</v>
      </c>
      <c r="AM9" s="137" t="s">
        <v>147</v>
      </c>
      <c r="AN9" s="105" t="s">
        <v>166</v>
      </c>
      <c r="AO9" s="105" t="s">
        <v>147</v>
      </c>
      <c r="AP9" s="105" t="s">
        <v>166</v>
      </c>
      <c r="AQ9" s="105" t="s">
        <v>147</v>
      </c>
      <c r="AR9" s="105" t="s">
        <v>166</v>
      </c>
      <c r="AS9" s="105" t="s">
        <v>147</v>
      </c>
      <c r="AT9" s="105" t="s">
        <v>166</v>
      </c>
      <c r="AU9" s="105" t="s">
        <v>147</v>
      </c>
      <c r="AV9" s="105" t="s">
        <v>166</v>
      </c>
      <c r="AW9" s="105" t="s">
        <v>147</v>
      </c>
      <c r="AX9" s="138" t="s">
        <v>166</v>
      </c>
      <c r="AY9" s="137" t="s">
        <v>147</v>
      </c>
      <c r="AZ9" s="105" t="s">
        <v>166</v>
      </c>
      <c r="BA9" s="105" t="s">
        <v>147</v>
      </c>
      <c r="BB9" s="105" t="s">
        <v>166</v>
      </c>
      <c r="BC9" s="105" t="s">
        <v>147</v>
      </c>
      <c r="BD9" s="105" t="s">
        <v>166</v>
      </c>
      <c r="BE9" s="105" t="s">
        <v>147</v>
      </c>
      <c r="BF9" s="105" t="s">
        <v>166</v>
      </c>
      <c r="BG9" s="105" t="s">
        <v>147</v>
      </c>
      <c r="BH9" s="105" t="s">
        <v>166</v>
      </c>
      <c r="BI9" s="105" t="s">
        <v>147</v>
      </c>
      <c r="BJ9" s="138" t="s">
        <v>166</v>
      </c>
      <c r="BK9" s="137" t="s">
        <v>147</v>
      </c>
      <c r="BL9" s="105" t="s">
        <v>166</v>
      </c>
      <c r="BM9" s="105" t="s">
        <v>147</v>
      </c>
      <c r="BN9" s="105" t="s">
        <v>166</v>
      </c>
      <c r="BO9" s="105" t="s">
        <v>147</v>
      </c>
      <c r="BP9" s="105" t="s">
        <v>166</v>
      </c>
      <c r="BQ9" s="105" t="s">
        <v>147</v>
      </c>
      <c r="BR9" s="105" t="s">
        <v>166</v>
      </c>
      <c r="BS9" s="105" t="s">
        <v>147</v>
      </c>
      <c r="BT9" s="105" t="s">
        <v>166</v>
      </c>
      <c r="BU9" s="105" t="s">
        <v>147</v>
      </c>
      <c r="BV9" s="138" t="s">
        <v>166</v>
      </c>
      <c r="BW9" s="137" t="s">
        <v>147</v>
      </c>
      <c r="BX9" s="105" t="s">
        <v>166</v>
      </c>
      <c r="BY9" s="105" t="s">
        <v>147</v>
      </c>
      <c r="BZ9" s="105" t="s">
        <v>166</v>
      </c>
      <c r="CA9" s="105" t="s">
        <v>147</v>
      </c>
      <c r="CB9" s="105" t="s">
        <v>166</v>
      </c>
      <c r="CC9" s="105" t="s">
        <v>147</v>
      </c>
      <c r="CD9" s="105" t="s">
        <v>166</v>
      </c>
      <c r="CE9" s="105" t="s">
        <v>147</v>
      </c>
      <c r="CF9" s="105" t="s">
        <v>166</v>
      </c>
      <c r="CG9" s="105" t="s">
        <v>147</v>
      </c>
      <c r="CH9" s="138" t="s">
        <v>166</v>
      </c>
      <c r="CI9" s="137" t="s">
        <v>147</v>
      </c>
      <c r="CJ9" s="105" t="s">
        <v>166</v>
      </c>
      <c r="CK9" s="105" t="s">
        <v>147</v>
      </c>
      <c r="CL9" s="105" t="s">
        <v>166</v>
      </c>
      <c r="CM9" s="105" t="s">
        <v>147</v>
      </c>
      <c r="CN9" s="105" t="s">
        <v>166</v>
      </c>
      <c r="CO9" s="105" t="s">
        <v>147</v>
      </c>
      <c r="CP9" s="105" t="s">
        <v>166</v>
      </c>
      <c r="CQ9" s="105" t="s">
        <v>147</v>
      </c>
      <c r="CR9" s="105" t="s">
        <v>166</v>
      </c>
      <c r="CS9" s="105" t="s">
        <v>147</v>
      </c>
      <c r="CT9" s="138" t="s">
        <v>166</v>
      </c>
      <c r="CU9" s="137" t="s">
        <v>147</v>
      </c>
      <c r="CV9" s="105" t="s">
        <v>166</v>
      </c>
      <c r="CW9" s="105" t="s">
        <v>147</v>
      </c>
      <c r="CX9" s="105" t="s">
        <v>166</v>
      </c>
      <c r="CY9" s="105" t="s">
        <v>147</v>
      </c>
      <c r="CZ9" s="105" t="s">
        <v>166</v>
      </c>
      <c r="DA9" s="105" t="s">
        <v>147</v>
      </c>
      <c r="DB9" s="105" t="s">
        <v>166</v>
      </c>
      <c r="DC9" s="105" t="s">
        <v>147</v>
      </c>
      <c r="DD9" s="105" t="s">
        <v>166</v>
      </c>
      <c r="DE9" s="105" t="s">
        <v>147</v>
      </c>
      <c r="DF9" s="138" t="s">
        <v>166</v>
      </c>
      <c r="DG9" s="137" t="s">
        <v>147</v>
      </c>
      <c r="DH9" s="105" t="s">
        <v>166</v>
      </c>
      <c r="DI9" s="105" t="s">
        <v>147</v>
      </c>
      <c r="DJ9" s="105" t="s">
        <v>166</v>
      </c>
      <c r="DK9" s="105" t="s">
        <v>147</v>
      </c>
      <c r="DL9" s="105" t="s">
        <v>166</v>
      </c>
      <c r="DM9" s="105" t="s">
        <v>147</v>
      </c>
      <c r="DN9" s="105" t="s">
        <v>166</v>
      </c>
      <c r="DO9" s="105" t="s">
        <v>147</v>
      </c>
      <c r="DP9" s="105" t="s">
        <v>166</v>
      </c>
      <c r="DQ9" s="105" t="s">
        <v>147</v>
      </c>
      <c r="DR9" s="138" t="s">
        <v>166</v>
      </c>
      <c r="DS9" s="137" t="s">
        <v>147</v>
      </c>
      <c r="DT9" s="105" t="s">
        <v>166</v>
      </c>
      <c r="DU9" s="105" t="s">
        <v>147</v>
      </c>
      <c r="DV9" s="138" t="s">
        <v>166</v>
      </c>
      <c r="DW9" s="107" t="s">
        <v>147</v>
      </c>
      <c r="DX9" s="105" t="s">
        <v>166</v>
      </c>
      <c r="DY9" s="105" t="s">
        <v>147</v>
      </c>
      <c r="DZ9" s="138" t="s">
        <v>166</v>
      </c>
      <c r="EA9" s="137" t="s">
        <v>147</v>
      </c>
      <c r="EB9" s="105" t="s">
        <v>166</v>
      </c>
      <c r="EC9" s="105" t="s">
        <v>147</v>
      </c>
      <c r="ED9" s="138" t="s">
        <v>166</v>
      </c>
      <c r="EE9" s="561"/>
      <c r="EF9" s="559"/>
    </row>
    <row r="10" spans="1:136" ht="15.75" thickBot="1">
      <c r="A10" s="126">
        <v>1</v>
      </c>
      <c r="B10" s="128" t="s">
        <v>169</v>
      </c>
      <c r="C10" s="126" t="e">
        <f>'Awarded budget'!AD35</f>
        <v>#N/A</v>
      </c>
      <c r="D10" s="126" t="e">
        <f>'Awarded budget'!AE35</f>
        <v>#N/A</v>
      </c>
      <c r="E10" s="126" t="e">
        <f>'Awarded budget'!AF35</f>
        <v>#N/A</v>
      </c>
      <c r="F10" s="126" t="e">
        <f>'Awarded budget'!AG35</f>
        <v>#N/A</v>
      </c>
      <c r="G10" s="126" t="e">
        <f>'Awarded budget'!AH35</f>
        <v>#N/A</v>
      </c>
      <c r="H10" s="126" t="e">
        <f>'Awarded budget'!AI35</f>
        <v>#N/A</v>
      </c>
      <c r="I10" s="126" t="e">
        <f>'Awarded budget'!AJ35</f>
        <v>#N/A</v>
      </c>
      <c r="J10" s="126" t="e">
        <f>'Awarded budget'!AK35</f>
        <v>#N/A</v>
      </c>
      <c r="K10" s="126" t="e">
        <f>'Awarded budget'!AL35</f>
        <v>#N/A</v>
      </c>
      <c r="L10" s="126" t="e">
        <f>'Awarded budget'!AM35</f>
        <v>#N/A</v>
      </c>
      <c r="M10" s="126" t="e">
        <f>'Awarded budget'!AN35</f>
        <v>#N/A</v>
      </c>
      <c r="N10" s="126" t="e">
        <f>'Awarded budget'!AO35</f>
        <v>#N/A</v>
      </c>
      <c r="O10" s="126" t="e">
        <f>'Awarded budget'!AP35</f>
        <v>#N/A</v>
      </c>
      <c r="P10" s="126" t="e">
        <f>'Awarded budget'!AQ35</f>
        <v>#N/A</v>
      </c>
      <c r="Q10" s="126" t="e">
        <f>'Awarded budget'!AR35</f>
        <v>#N/A</v>
      </c>
      <c r="R10" s="126" t="e">
        <f>'Awarded budget'!AS35</f>
        <v>#N/A</v>
      </c>
      <c r="S10" s="126" t="e">
        <f>'Awarded budget'!AT35</f>
        <v>#N/A</v>
      </c>
      <c r="T10" s="126" t="e">
        <f>'Awarded budget'!AU35</f>
        <v>#N/A</v>
      </c>
      <c r="U10" s="126" t="e">
        <f>'Awarded budget'!AV35</f>
        <v>#N/A</v>
      </c>
      <c r="V10" s="126" t="e">
        <f>'Awarded budget'!AW35</f>
        <v>#N/A</v>
      </c>
      <c r="W10" s="126" t="e">
        <f>'Awarded budget'!AX35</f>
        <v>#N/A</v>
      </c>
      <c r="X10" s="126" t="e">
        <f>'Awarded budget'!AY35</f>
        <v>#N/A</v>
      </c>
      <c r="Y10" s="126" t="e">
        <f>'Awarded budget'!AZ35</f>
        <v>#N/A</v>
      </c>
      <c r="Z10" s="126" t="e">
        <f>'Awarded budget'!BA35</f>
        <v>#N/A</v>
      </c>
      <c r="AA10" s="126" t="e">
        <f>'Awarded budget'!BB35</f>
        <v>#N/A</v>
      </c>
      <c r="AB10" s="126" t="e">
        <f>'Awarded budget'!BC35</f>
        <v>#N/A</v>
      </c>
      <c r="AC10" s="126" t="e">
        <f>'Awarded budget'!BD35</f>
        <v>#N/A</v>
      </c>
      <c r="AD10" s="126" t="e">
        <f>'Awarded budget'!BE35</f>
        <v>#N/A</v>
      </c>
      <c r="AE10" s="126" t="e">
        <f>'Awarded budget'!BF35</f>
        <v>#N/A</v>
      </c>
      <c r="AF10" s="126" t="e">
        <f>'Awarded budget'!BG35</f>
        <v>#N/A</v>
      </c>
      <c r="AG10" s="126" t="e">
        <f>'Awarded budget'!BH35</f>
        <v>#N/A</v>
      </c>
      <c r="AH10" s="126" t="e">
        <f>'Awarded budget'!BI35</f>
        <v>#N/A</v>
      </c>
      <c r="AI10" s="126" t="e">
        <f>'Awarded budget'!BJ35</f>
        <v>#N/A</v>
      </c>
      <c r="AJ10" s="126" t="e">
        <f>'Awarded budget'!BK35</f>
        <v>#N/A</v>
      </c>
      <c r="AK10" s="126" t="e">
        <f>'Awarded budget'!BL35</f>
        <v>#N/A</v>
      </c>
      <c r="AL10" s="126" t="e">
        <f>'Awarded budget'!BM35</f>
        <v>#N/A</v>
      </c>
      <c r="AM10" s="126" t="e">
        <f>'Awarded budget'!BN35</f>
        <v>#N/A</v>
      </c>
      <c r="AN10" s="126" t="e">
        <f>'Awarded budget'!BO35</f>
        <v>#N/A</v>
      </c>
      <c r="AO10" s="126" t="e">
        <f>'Awarded budget'!BP35</f>
        <v>#N/A</v>
      </c>
      <c r="AP10" s="126" t="e">
        <f>'Awarded budget'!BQ35</f>
        <v>#N/A</v>
      </c>
      <c r="AQ10" s="126" t="e">
        <f>'Awarded budget'!BR35</f>
        <v>#N/A</v>
      </c>
      <c r="AR10" s="126" t="e">
        <f>'Awarded budget'!BS35</f>
        <v>#N/A</v>
      </c>
      <c r="AS10" s="126" t="e">
        <f>'Awarded budget'!BT35</f>
        <v>#N/A</v>
      </c>
      <c r="AT10" s="126" t="e">
        <f>'Awarded budget'!BU35</f>
        <v>#N/A</v>
      </c>
      <c r="AU10" s="126" t="e">
        <f>'Awarded budget'!BV35</f>
        <v>#N/A</v>
      </c>
      <c r="AV10" s="126" t="e">
        <f>'Awarded budget'!BW35</f>
        <v>#N/A</v>
      </c>
      <c r="AW10" s="126" t="e">
        <f>'Awarded budget'!BX35</f>
        <v>#N/A</v>
      </c>
      <c r="AX10" s="126" t="e">
        <f>'Awarded budget'!BY35</f>
        <v>#N/A</v>
      </c>
      <c r="AY10" s="126" t="e">
        <f>'Awarded budget'!BZ35</f>
        <v>#N/A</v>
      </c>
      <c r="AZ10" s="126" t="e">
        <f>'Awarded budget'!CA35</f>
        <v>#N/A</v>
      </c>
      <c r="BA10" s="126" t="e">
        <f>'Awarded budget'!CB35</f>
        <v>#N/A</v>
      </c>
      <c r="BB10" s="126" t="e">
        <f>'Awarded budget'!CC35</f>
        <v>#N/A</v>
      </c>
      <c r="BC10" s="126" t="e">
        <f>'Awarded budget'!CD35</f>
        <v>#N/A</v>
      </c>
      <c r="BD10" s="126" t="e">
        <f>'Awarded budget'!CE35</f>
        <v>#N/A</v>
      </c>
      <c r="BE10" s="126" t="e">
        <f>'Awarded budget'!CF35</f>
        <v>#N/A</v>
      </c>
      <c r="BF10" s="126" t="e">
        <f>'Awarded budget'!CG35</f>
        <v>#N/A</v>
      </c>
      <c r="BG10" s="126" t="e">
        <f>'Awarded budget'!CH35</f>
        <v>#N/A</v>
      </c>
      <c r="BH10" s="126" t="e">
        <f>'Awarded budget'!CI35</f>
        <v>#N/A</v>
      </c>
      <c r="BI10" s="126" t="e">
        <f>'Awarded budget'!CJ35</f>
        <v>#N/A</v>
      </c>
      <c r="BJ10" s="126" t="e">
        <f>'Awarded budget'!CK35</f>
        <v>#N/A</v>
      </c>
      <c r="BK10" s="126" t="e">
        <f>'Awarded budget'!CL35</f>
        <v>#N/A</v>
      </c>
      <c r="BL10" s="126" t="e">
        <f>'Awarded budget'!CM35</f>
        <v>#N/A</v>
      </c>
      <c r="BM10" s="126" t="e">
        <f>'Awarded budget'!CN35</f>
        <v>#N/A</v>
      </c>
      <c r="BN10" s="126" t="e">
        <f>'Awarded budget'!CO35</f>
        <v>#N/A</v>
      </c>
      <c r="BO10" s="126" t="e">
        <f>'Awarded budget'!CP35</f>
        <v>#N/A</v>
      </c>
      <c r="BP10" s="126" t="e">
        <f>'Awarded budget'!CQ35</f>
        <v>#N/A</v>
      </c>
      <c r="BQ10" s="126" t="e">
        <f>'Awarded budget'!CR35</f>
        <v>#N/A</v>
      </c>
      <c r="BR10" s="126" t="e">
        <f>'Awarded budget'!CS35</f>
        <v>#N/A</v>
      </c>
      <c r="BS10" s="126" t="e">
        <f>'Awarded budget'!CT35</f>
        <v>#N/A</v>
      </c>
      <c r="BT10" s="126" t="e">
        <f>'Awarded budget'!CU35</f>
        <v>#N/A</v>
      </c>
      <c r="BU10" s="126" t="e">
        <f>'Awarded budget'!CV35</f>
        <v>#N/A</v>
      </c>
      <c r="BV10" s="126" t="e">
        <f>'Awarded budget'!CW35</f>
        <v>#N/A</v>
      </c>
      <c r="BW10" s="126" t="e">
        <f>'Awarded budget'!CX35</f>
        <v>#N/A</v>
      </c>
      <c r="BX10" s="126" t="e">
        <f>'Awarded budget'!CY35</f>
        <v>#N/A</v>
      </c>
      <c r="BY10" s="126" t="e">
        <f>'Awarded budget'!CZ35</f>
        <v>#N/A</v>
      </c>
      <c r="BZ10" s="126" t="e">
        <f>'Awarded budget'!DA35</f>
        <v>#N/A</v>
      </c>
      <c r="CA10" s="126" t="e">
        <f>'Awarded budget'!DB35</f>
        <v>#N/A</v>
      </c>
      <c r="CB10" s="126" t="e">
        <f>'Awarded budget'!DC35</f>
        <v>#N/A</v>
      </c>
      <c r="CC10" s="126" t="e">
        <f>'Awarded budget'!DD35</f>
        <v>#N/A</v>
      </c>
      <c r="CD10" s="126" t="e">
        <f>'Awarded budget'!DE35</f>
        <v>#N/A</v>
      </c>
      <c r="CE10" s="126" t="e">
        <f>'Awarded budget'!DF35</f>
        <v>#N/A</v>
      </c>
      <c r="CF10" s="126" t="e">
        <f>'Awarded budget'!DG35</f>
        <v>#N/A</v>
      </c>
      <c r="CG10" s="126" t="e">
        <f>'Awarded budget'!DH35</f>
        <v>#N/A</v>
      </c>
      <c r="CH10" s="126" t="e">
        <f>'Awarded budget'!DI35</f>
        <v>#N/A</v>
      </c>
      <c r="CI10" s="126" t="e">
        <f>'Awarded budget'!DJ35</f>
        <v>#N/A</v>
      </c>
      <c r="CJ10" s="126" t="e">
        <f>'Awarded budget'!DK35</f>
        <v>#N/A</v>
      </c>
      <c r="CK10" s="126" t="e">
        <f>'Awarded budget'!DL35</f>
        <v>#N/A</v>
      </c>
      <c r="CL10" s="126" t="e">
        <f>'Awarded budget'!DM35</f>
        <v>#N/A</v>
      </c>
      <c r="CM10" s="126" t="e">
        <f>'Awarded budget'!DN35</f>
        <v>#N/A</v>
      </c>
      <c r="CN10" s="126" t="e">
        <f>'Awarded budget'!DO35</f>
        <v>#N/A</v>
      </c>
      <c r="CO10" s="126" t="e">
        <f>'Awarded budget'!DP35</f>
        <v>#N/A</v>
      </c>
      <c r="CP10" s="126" t="e">
        <f>'Awarded budget'!DQ35</f>
        <v>#N/A</v>
      </c>
      <c r="CQ10" s="126" t="e">
        <f>'Awarded budget'!DR35</f>
        <v>#N/A</v>
      </c>
      <c r="CR10" s="126" t="e">
        <f>'Awarded budget'!DS35</f>
        <v>#N/A</v>
      </c>
      <c r="CS10" s="126" t="e">
        <f>'Awarded budget'!DT35</f>
        <v>#N/A</v>
      </c>
      <c r="CT10" s="126" t="e">
        <f>'Awarded budget'!DU35</f>
        <v>#N/A</v>
      </c>
      <c r="CU10" s="126" t="e">
        <f>'Awarded budget'!DV35</f>
        <v>#N/A</v>
      </c>
      <c r="CV10" s="126" t="e">
        <f>'Awarded budget'!DW35</f>
        <v>#N/A</v>
      </c>
      <c r="CW10" s="126" t="e">
        <f>'Awarded budget'!DX35</f>
        <v>#N/A</v>
      </c>
      <c r="CX10" s="126" t="e">
        <f>'Awarded budget'!DY35</f>
        <v>#N/A</v>
      </c>
      <c r="CY10" s="126" t="e">
        <f>'Awarded budget'!DZ35</f>
        <v>#N/A</v>
      </c>
      <c r="CZ10" s="126" t="e">
        <f>'Awarded budget'!EA35</f>
        <v>#N/A</v>
      </c>
      <c r="DA10" s="126" t="e">
        <f>'Awarded budget'!EB35</f>
        <v>#N/A</v>
      </c>
      <c r="DB10" s="126" t="e">
        <f>'Awarded budget'!EC35</f>
        <v>#N/A</v>
      </c>
      <c r="DC10" s="126" t="e">
        <f>'Awarded budget'!ED35</f>
        <v>#N/A</v>
      </c>
      <c r="DD10" s="126" t="e">
        <f>'Awarded budget'!EE35</f>
        <v>#N/A</v>
      </c>
      <c r="DE10" s="126" t="e">
        <f>'Awarded budget'!EF35</f>
        <v>#N/A</v>
      </c>
      <c r="DF10" s="126" t="e">
        <f>'Awarded budget'!EG35</f>
        <v>#N/A</v>
      </c>
      <c r="DG10" s="126" t="e">
        <f>'Awarded budget'!EH35</f>
        <v>#N/A</v>
      </c>
      <c r="DH10" s="126" t="e">
        <f>'Awarded budget'!EI35</f>
        <v>#N/A</v>
      </c>
      <c r="DI10" s="126" t="e">
        <f>'Awarded budget'!EJ35</f>
        <v>#N/A</v>
      </c>
      <c r="DJ10" s="126" t="e">
        <f>'Awarded budget'!EK35</f>
        <v>#N/A</v>
      </c>
      <c r="DK10" s="126" t="e">
        <f>'Awarded budget'!EL35</f>
        <v>#N/A</v>
      </c>
      <c r="DL10" s="126" t="e">
        <f>'Awarded budget'!EM35</f>
        <v>#N/A</v>
      </c>
      <c r="DM10" s="126" t="e">
        <f>'Awarded budget'!EN35</f>
        <v>#N/A</v>
      </c>
      <c r="DN10" s="126" t="e">
        <f>'Awarded budget'!EO35</f>
        <v>#N/A</v>
      </c>
      <c r="DO10" s="126" t="e">
        <f>'Awarded budget'!EP35</f>
        <v>#N/A</v>
      </c>
      <c r="DP10" s="126" t="e">
        <f>'Awarded budget'!EQ35</f>
        <v>#N/A</v>
      </c>
      <c r="DQ10" s="126" t="e">
        <f>'Awarded budget'!ER35</f>
        <v>#N/A</v>
      </c>
      <c r="DR10" s="126" t="e">
        <f>'Awarded budget'!ES35</f>
        <v>#N/A</v>
      </c>
      <c r="DS10" s="139" t="e">
        <f>C10+O10+AA10+AM10+AY10+BK10+BW10+CI10+CU10+DG10</f>
        <v>#N/A</v>
      </c>
      <c r="DT10" s="10" t="e">
        <f t="shared" ref="DT10" si="0">D10+P10+AB10+AN10+AZ10+BL10+BX10+CJ10+CV10+DH10</f>
        <v>#N/A</v>
      </c>
      <c r="DU10" s="10" t="e">
        <f>E10+Q10+AC10+AO10+BA10+BM10+BY10+CK10+CW10+DI10</f>
        <v>#N/A</v>
      </c>
      <c r="DV10" s="12" t="e">
        <f t="shared" ref="DV10" si="1">F10+R10+AD10+AP10+BB10+BN10+BZ10+CL10+CX10+DJ10</f>
        <v>#N/A</v>
      </c>
      <c r="DW10" s="136" t="e">
        <f>I10+U10+AG10+AS10+BE10+BQ10+CC10+CO10+DA10+DM10</f>
        <v>#N/A</v>
      </c>
      <c r="DX10" s="10" t="e">
        <f t="shared" ref="DX10" si="2">J10+V10+AH10+AT10+BF10+BR10+CD10+CP10+DB10+DN10</f>
        <v>#N/A</v>
      </c>
      <c r="DY10" s="10" t="e">
        <f t="shared" ref="DY10" si="3">K10+W10+AI10+AU10+BG10+BS10+CE10+CQ10+DC10+DO10</f>
        <v>#N/A</v>
      </c>
      <c r="DZ10" s="12" t="e">
        <f t="shared" ref="DZ10" si="4">L10+X10+AJ10+AV10+BH10+BT10+CF10+CR10+DD10+DP10</f>
        <v>#N/A</v>
      </c>
      <c r="EA10" s="139" t="e">
        <f>DS10+DU10</f>
        <v>#N/A</v>
      </c>
      <c r="EB10" s="10" t="e">
        <f>DT10+DV10</f>
        <v>#N/A</v>
      </c>
      <c r="EC10" s="10" t="e">
        <f>DW10+DY10</f>
        <v>#N/A</v>
      </c>
      <c r="ED10" s="12" t="e">
        <f>DX10+DZ10</f>
        <v>#N/A</v>
      </c>
      <c r="EE10" s="106" t="e">
        <f>EA10+EC10</f>
        <v>#N/A</v>
      </c>
      <c r="EF10" s="127" t="e">
        <f>EB10+ED10</f>
        <v>#N/A</v>
      </c>
    </row>
    <row r="11" spans="1:136" s="124" customFormat="1" ht="16.5" thickBot="1">
      <c r="A11" s="130"/>
      <c r="B11" s="132"/>
      <c r="C11" s="538"/>
      <c r="D11" s="539"/>
      <c r="E11" s="539"/>
      <c r="F11" s="539"/>
      <c r="G11" s="539"/>
      <c r="H11" s="539"/>
      <c r="I11" s="539"/>
      <c r="J11" s="539"/>
      <c r="K11" s="539"/>
      <c r="L11" s="539"/>
      <c r="M11" s="539"/>
      <c r="N11" s="540"/>
      <c r="O11" s="538"/>
      <c r="P11" s="539"/>
      <c r="Q11" s="539"/>
      <c r="R11" s="539"/>
      <c r="S11" s="539"/>
      <c r="T11" s="539"/>
      <c r="U11" s="539"/>
      <c r="V11" s="539"/>
      <c r="W11" s="539"/>
      <c r="X11" s="539"/>
      <c r="Y11" s="539"/>
      <c r="Z11" s="540"/>
      <c r="AA11" s="538"/>
      <c r="AB11" s="539"/>
      <c r="AC11" s="539"/>
      <c r="AD11" s="539"/>
      <c r="AE11" s="539"/>
      <c r="AF11" s="539"/>
      <c r="AG11" s="539"/>
      <c r="AH11" s="539"/>
      <c r="AI11" s="539"/>
      <c r="AJ11" s="539"/>
      <c r="AK11" s="539"/>
      <c r="AL11" s="540"/>
      <c r="AM11" s="538"/>
      <c r="AN11" s="539"/>
      <c r="AO11" s="539"/>
      <c r="AP11" s="539"/>
      <c r="AQ11" s="539"/>
      <c r="AR11" s="539"/>
      <c r="AS11" s="539"/>
      <c r="AT11" s="539"/>
      <c r="AU11" s="539"/>
      <c r="AV11" s="539"/>
      <c r="AW11" s="539"/>
      <c r="AX11" s="540"/>
      <c r="AY11" s="538"/>
      <c r="AZ11" s="539"/>
      <c r="BA11" s="539"/>
      <c r="BB11" s="539"/>
      <c r="BC11" s="539"/>
      <c r="BD11" s="539"/>
      <c r="BE11" s="539"/>
      <c r="BF11" s="539"/>
      <c r="BG11" s="539"/>
      <c r="BH11" s="539"/>
      <c r="BI11" s="539"/>
      <c r="BJ11" s="540"/>
      <c r="BK11" s="538"/>
      <c r="BL11" s="539"/>
      <c r="BM11" s="539"/>
      <c r="BN11" s="539"/>
      <c r="BO11" s="539"/>
      <c r="BP11" s="539"/>
      <c r="BQ11" s="539"/>
      <c r="BR11" s="539"/>
      <c r="BS11" s="539"/>
      <c r="BT11" s="539"/>
      <c r="BU11" s="539"/>
      <c r="BV11" s="540"/>
      <c r="BW11" s="541"/>
      <c r="BX11" s="542"/>
      <c r="BY11" s="542"/>
      <c r="BZ11" s="542"/>
      <c r="CA11" s="542"/>
      <c r="CB11" s="542"/>
      <c r="CC11" s="542"/>
      <c r="CD11" s="542"/>
      <c r="CE11" s="542"/>
      <c r="CF11" s="542"/>
      <c r="CG11" s="542"/>
      <c r="CH11" s="543"/>
      <c r="CI11" s="541"/>
      <c r="CJ11" s="542"/>
      <c r="CK11" s="542"/>
      <c r="CL11" s="542"/>
      <c r="CM11" s="542"/>
      <c r="CN11" s="542"/>
      <c r="CO11" s="542"/>
      <c r="CP11" s="542"/>
      <c r="CQ11" s="542"/>
      <c r="CR11" s="542"/>
      <c r="CS11" s="542"/>
      <c r="CT11" s="543"/>
      <c r="CU11" s="541"/>
      <c r="CV11" s="542"/>
      <c r="CW11" s="542"/>
      <c r="CX11" s="542"/>
      <c r="CY11" s="542"/>
      <c r="CZ11" s="542"/>
      <c r="DA11" s="542"/>
      <c r="DB11" s="542"/>
      <c r="DC11" s="542"/>
      <c r="DD11" s="542"/>
      <c r="DE11" s="542"/>
      <c r="DF11" s="543"/>
      <c r="DG11" s="541"/>
      <c r="DH11" s="542"/>
      <c r="DI11" s="542"/>
      <c r="DJ11" s="542"/>
      <c r="DK11" s="542"/>
      <c r="DL11" s="542"/>
      <c r="DM11" s="542"/>
      <c r="DN11" s="542"/>
      <c r="DO11" s="542"/>
      <c r="DP11" s="542"/>
      <c r="DQ11" s="542"/>
      <c r="DR11" s="543"/>
      <c r="DS11" s="541"/>
      <c r="DT11" s="542"/>
      <c r="DU11" s="542"/>
      <c r="DV11" s="543"/>
      <c r="DW11" s="542"/>
      <c r="DX11" s="542"/>
      <c r="DY11" s="542"/>
      <c r="DZ11" s="543"/>
      <c r="EA11" s="130"/>
      <c r="EB11" s="132"/>
      <c r="EC11" s="132"/>
      <c r="ED11" s="131"/>
      <c r="EE11" s="132"/>
      <c r="EF11" s="131"/>
    </row>
    <row r="15" spans="1:136" ht="23.25">
      <c r="A15" s="40" t="s">
        <v>173</v>
      </c>
    </row>
    <row r="16" spans="1:136" ht="15.75" thickBot="1"/>
    <row r="17" spans="1:136">
      <c r="A17" s="562" t="s">
        <v>161</v>
      </c>
      <c r="B17" s="563"/>
      <c r="C17" s="551" t="s">
        <v>51</v>
      </c>
      <c r="D17" s="552"/>
      <c r="E17" s="552"/>
      <c r="F17" s="552"/>
      <c r="G17" s="552"/>
      <c r="H17" s="552"/>
      <c r="I17" s="552"/>
      <c r="J17" s="552"/>
      <c r="K17" s="552"/>
      <c r="L17" s="552"/>
      <c r="M17" s="552"/>
      <c r="N17" s="553"/>
      <c r="O17" s="551" t="s">
        <v>52</v>
      </c>
      <c r="P17" s="552"/>
      <c r="Q17" s="552"/>
      <c r="R17" s="552"/>
      <c r="S17" s="552"/>
      <c r="T17" s="552"/>
      <c r="U17" s="552"/>
      <c r="V17" s="552"/>
      <c r="W17" s="552"/>
      <c r="X17" s="552"/>
      <c r="Y17" s="552"/>
      <c r="Z17" s="553"/>
      <c r="AA17" s="551" t="s">
        <v>53</v>
      </c>
      <c r="AB17" s="552"/>
      <c r="AC17" s="552"/>
      <c r="AD17" s="552"/>
      <c r="AE17" s="552"/>
      <c r="AF17" s="552"/>
      <c r="AG17" s="552"/>
      <c r="AH17" s="552"/>
      <c r="AI17" s="552"/>
      <c r="AJ17" s="552"/>
      <c r="AK17" s="552"/>
      <c r="AL17" s="553"/>
      <c r="AM17" s="551" t="s">
        <v>54</v>
      </c>
      <c r="AN17" s="552"/>
      <c r="AO17" s="552"/>
      <c r="AP17" s="552"/>
      <c r="AQ17" s="552"/>
      <c r="AR17" s="552"/>
      <c r="AS17" s="552"/>
      <c r="AT17" s="552"/>
      <c r="AU17" s="552"/>
      <c r="AV17" s="552"/>
      <c r="AW17" s="552"/>
      <c r="AX17" s="553"/>
      <c r="AY17" s="551" t="s">
        <v>55</v>
      </c>
      <c r="AZ17" s="552"/>
      <c r="BA17" s="552"/>
      <c r="BB17" s="552"/>
      <c r="BC17" s="552"/>
      <c r="BD17" s="552"/>
      <c r="BE17" s="552"/>
      <c r="BF17" s="552"/>
      <c r="BG17" s="552"/>
      <c r="BH17" s="552"/>
      <c r="BI17" s="552"/>
      <c r="BJ17" s="553"/>
      <c r="BK17" s="551" t="s">
        <v>56</v>
      </c>
      <c r="BL17" s="552"/>
      <c r="BM17" s="552"/>
      <c r="BN17" s="552"/>
      <c r="BO17" s="552"/>
      <c r="BP17" s="552"/>
      <c r="BQ17" s="552"/>
      <c r="BR17" s="552"/>
      <c r="BS17" s="552"/>
      <c r="BT17" s="552"/>
      <c r="BU17" s="552"/>
      <c r="BV17" s="553"/>
      <c r="BW17" s="551" t="s">
        <v>57</v>
      </c>
      <c r="BX17" s="552"/>
      <c r="BY17" s="552"/>
      <c r="BZ17" s="552"/>
      <c r="CA17" s="552"/>
      <c r="CB17" s="552"/>
      <c r="CC17" s="552"/>
      <c r="CD17" s="552"/>
      <c r="CE17" s="552"/>
      <c r="CF17" s="552"/>
      <c r="CG17" s="552"/>
      <c r="CH17" s="553"/>
      <c r="CI17" s="551" t="s">
        <v>58</v>
      </c>
      <c r="CJ17" s="552"/>
      <c r="CK17" s="552"/>
      <c r="CL17" s="552"/>
      <c r="CM17" s="552"/>
      <c r="CN17" s="552"/>
      <c r="CO17" s="552"/>
      <c r="CP17" s="552"/>
      <c r="CQ17" s="552"/>
      <c r="CR17" s="552"/>
      <c r="CS17" s="552"/>
      <c r="CT17" s="553"/>
      <c r="CU17" s="551" t="s">
        <v>59</v>
      </c>
      <c r="CV17" s="552"/>
      <c r="CW17" s="552"/>
      <c r="CX17" s="552"/>
      <c r="CY17" s="552"/>
      <c r="CZ17" s="552"/>
      <c r="DA17" s="552"/>
      <c r="DB17" s="552"/>
      <c r="DC17" s="552"/>
      <c r="DD17" s="552"/>
      <c r="DE17" s="552"/>
      <c r="DF17" s="553"/>
      <c r="DG17" s="551" t="s">
        <v>60</v>
      </c>
      <c r="DH17" s="552"/>
      <c r="DI17" s="552"/>
      <c r="DJ17" s="552"/>
      <c r="DK17" s="552"/>
      <c r="DL17" s="552"/>
      <c r="DM17" s="552"/>
      <c r="DN17" s="552"/>
      <c r="DO17" s="552"/>
      <c r="DP17" s="552"/>
      <c r="DQ17" s="552"/>
      <c r="DR17" s="553"/>
      <c r="DS17" s="554" t="s">
        <v>167</v>
      </c>
      <c r="DT17" s="555"/>
      <c r="DU17" s="555"/>
      <c r="DV17" s="556"/>
      <c r="DW17" s="560" t="s">
        <v>168</v>
      </c>
      <c r="DX17" s="555"/>
      <c r="DY17" s="555"/>
      <c r="DZ17" s="556"/>
      <c r="EA17" s="554" t="s">
        <v>167</v>
      </c>
      <c r="EB17" s="555"/>
      <c r="EC17" s="555" t="s">
        <v>168</v>
      </c>
      <c r="ED17" s="556"/>
      <c r="EE17" s="560" t="s">
        <v>61</v>
      </c>
      <c r="EF17" s="556"/>
    </row>
    <row r="18" spans="1:136">
      <c r="A18" s="564"/>
      <c r="B18" s="565"/>
      <c r="C18" s="548" t="s">
        <v>162</v>
      </c>
      <c r="D18" s="550"/>
      <c r="E18" s="550"/>
      <c r="F18" s="550"/>
      <c r="G18" s="550"/>
      <c r="H18" s="549"/>
      <c r="I18" s="536" t="s">
        <v>163</v>
      </c>
      <c r="J18" s="550"/>
      <c r="K18" s="550"/>
      <c r="L18" s="550"/>
      <c r="M18" s="550"/>
      <c r="N18" s="537"/>
      <c r="O18" s="548" t="s">
        <v>162</v>
      </c>
      <c r="P18" s="550"/>
      <c r="Q18" s="550"/>
      <c r="R18" s="550"/>
      <c r="S18" s="550"/>
      <c r="T18" s="549"/>
      <c r="U18" s="536" t="s">
        <v>163</v>
      </c>
      <c r="V18" s="550"/>
      <c r="W18" s="550"/>
      <c r="X18" s="550"/>
      <c r="Y18" s="550"/>
      <c r="Z18" s="537"/>
      <c r="AA18" s="548" t="s">
        <v>162</v>
      </c>
      <c r="AB18" s="550"/>
      <c r="AC18" s="550"/>
      <c r="AD18" s="550"/>
      <c r="AE18" s="550"/>
      <c r="AF18" s="549"/>
      <c r="AG18" s="536" t="s">
        <v>163</v>
      </c>
      <c r="AH18" s="550"/>
      <c r="AI18" s="550"/>
      <c r="AJ18" s="550"/>
      <c r="AK18" s="550"/>
      <c r="AL18" s="537"/>
      <c r="AM18" s="548" t="s">
        <v>162</v>
      </c>
      <c r="AN18" s="550"/>
      <c r="AO18" s="550"/>
      <c r="AP18" s="550"/>
      <c r="AQ18" s="550"/>
      <c r="AR18" s="549"/>
      <c r="AS18" s="536" t="s">
        <v>163</v>
      </c>
      <c r="AT18" s="550"/>
      <c r="AU18" s="550"/>
      <c r="AV18" s="550"/>
      <c r="AW18" s="550"/>
      <c r="AX18" s="537"/>
      <c r="AY18" s="548" t="s">
        <v>162</v>
      </c>
      <c r="AZ18" s="550"/>
      <c r="BA18" s="550"/>
      <c r="BB18" s="550"/>
      <c r="BC18" s="550"/>
      <c r="BD18" s="549"/>
      <c r="BE18" s="536" t="s">
        <v>163</v>
      </c>
      <c r="BF18" s="550"/>
      <c r="BG18" s="550"/>
      <c r="BH18" s="550"/>
      <c r="BI18" s="550"/>
      <c r="BJ18" s="537"/>
      <c r="BK18" s="548" t="s">
        <v>162</v>
      </c>
      <c r="BL18" s="550"/>
      <c r="BM18" s="550"/>
      <c r="BN18" s="550"/>
      <c r="BO18" s="550"/>
      <c r="BP18" s="549"/>
      <c r="BQ18" s="536" t="s">
        <v>163</v>
      </c>
      <c r="BR18" s="550"/>
      <c r="BS18" s="550"/>
      <c r="BT18" s="550"/>
      <c r="BU18" s="550"/>
      <c r="BV18" s="537"/>
      <c r="BW18" s="548" t="s">
        <v>162</v>
      </c>
      <c r="BX18" s="550"/>
      <c r="BY18" s="550"/>
      <c r="BZ18" s="550"/>
      <c r="CA18" s="550"/>
      <c r="CB18" s="549"/>
      <c r="CC18" s="536" t="s">
        <v>163</v>
      </c>
      <c r="CD18" s="550"/>
      <c r="CE18" s="550"/>
      <c r="CF18" s="550"/>
      <c r="CG18" s="550"/>
      <c r="CH18" s="537"/>
      <c r="CI18" s="548" t="s">
        <v>162</v>
      </c>
      <c r="CJ18" s="550"/>
      <c r="CK18" s="550"/>
      <c r="CL18" s="550"/>
      <c r="CM18" s="550"/>
      <c r="CN18" s="549"/>
      <c r="CO18" s="536" t="s">
        <v>163</v>
      </c>
      <c r="CP18" s="550"/>
      <c r="CQ18" s="550"/>
      <c r="CR18" s="550"/>
      <c r="CS18" s="550"/>
      <c r="CT18" s="537"/>
      <c r="CU18" s="548" t="s">
        <v>162</v>
      </c>
      <c r="CV18" s="550"/>
      <c r="CW18" s="550"/>
      <c r="CX18" s="550"/>
      <c r="CY18" s="550"/>
      <c r="CZ18" s="549"/>
      <c r="DA18" s="536" t="s">
        <v>163</v>
      </c>
      <c r="DB18" s="550"/>
      <c r="DC18" s="550"/>
      <c r="DD18" s="550"/>
      <c r="DE18" s="550"/>
      <c r="DF18" s="537"/>
      <c r="DG18" s="548" t="s">
        <v>162</v>
      </c>
      <c r="DH18" s="550"/>
      <c r="DI18" s="550"/>
      <c r="DJ18" s="550"/>
      <c r="DK18" s="550"/>
      <c r="DL18" s="549"/>
      <c r="DM18" s="536" t="s">
        <v>163</v>
      </c>
      <c r="DN18" s="550"/>
      <c r="DO18" s="550"/>
      <c r="DP18" s="550"/>
      <c r="DQ18" s="550"/>
      <c r="DR18" s="537"/>
      <c r="DS18" s="557"/>
      <c r="DT18" s="558"/>
      <c r="DU18" s="558"/>
      <c r="DV18" s="559"/>
      <c r="DW18" s="561"/>
      <c r="DX18" s="558"/>
      <c r="DY18" s="558"/>
      <c r="DZ18" s="559"/>
      <c r="EA18" s="557"/>
      <c r="EB18" s="558"/>
      <c r="EC18" s="558"/>
      <c r="ED18" s="559"/>
      <c r="EE18" s="561"/>
      <c r="EF18" s="559"/>
    </row>
    <row r="19" spans="1:136">
      <c r="A19" s="564"/>
      <c r="B19" s="565"/>
      <c r="C19" s="544" t="s">
        <v>164</v>
      </c>
      <c r="D19" s="545"/>
      <c r="E19" s="546" t="s">
        <v>165</v>
      </c>
      <c r="F19" s="545"/>
      <c r="G19" s="546" t="s">
        <v>43</v>
      </c>
      <c r="H19" s="545"/>
      <c r="I19" s="546" t="s">
        <v>164</v>
      </c>
      <c r="J19" s="545"/>
      <c r="K19" s="546" t="s">
        <v>165</v>
      </c>
      <c r="L19" s="545"/>
      <c r="M19" s="546" t="s">
        <v>43</v>
      </c>
      <c r="N19" s="547"/>
      <c r="O19" s="544" t="s">
        <v>164</v>
      </c>
      <c r="P19" s="545"/>
      <c r="Q19" s="546" t="s">
        <v>165</v>
      </c>
      <c r="R19" s="545"/>
      <c r="S19" s="546" t="s">
        <v>43</v>
      </c>
      <c r="T19" s="545"/>
      <c r="U19" s="546" t="s">
        <v>164</v>
      </c>
      <c r="V19" s="545"/>
      <c r="W19" s="546" t="s">
        <v>165</v>
      </c>
      <c r="X19" s="545"/>
      <c r="Y19" s="546" t="s">
        <v>43</v>
      </c>
      <c r="Z19" s="547"/>
      <c r="AA19" s="544" t="s">
        <v>164</v>
      </c>
      <c r="AB19" s="545"/>
      <c r="AC19" s="546" t="s">
        <v>165</v>
      </c>
      <c r="AD19" s="545"/>
      <c r="AE19" s="546" t="s">
        <v>43</v>
      </c>
      <c r="AF19" s="545"/>
      <c r="AG19" s="546" t="s">
        <v>164</v>
      </c>
      <c r="AH19" s="545"/>
      <c r="AI19" s="546" t="s">
        <v>165</v>
      </c>
      <c r="AJ19" s="545"/>
      <c r="AK19" s="546" t="s">
        <v>43</v>
      </c>
      <c r="AL19" s="547"/>
      <c r="AM19" s="544" t="s">
        <v>164</v>
      </c>
      <c r="AN19" s="545"/>
      <c r="AO19" s="546" t="s">
        <v>165</v>
      </c>
      <c r="AP19" s="545"/>
      <c r="AQ19" s="546" t="s">
        <v>43</v>
      </c>
      <c r="AR19" s="545"/>
      <c r="AS19" s="546" t="s">
        <v>164</v>
      </c>
      <c r="AT19" s="545"/>
      <c r="AU19" s="546" t="s">
        <v>165</v>
      </c>
      <c r="AV19" s="545"/>
      <c r="AW19" s="546" t="s">
        <v>43</v>
      </c>
      <c r="AX19" s="547"/>
      <c r="AY19" s="544" t="s">
        <v>164</v>
      </c>
      <c r="AZ19" s="545"/>
      <c r="BA19" s="546" t="s">
        <v>165</v>
      </c>
      <c r="BB19" s="545"/>
      <c r="BC19" s="546" t="s">
        <v>43</v>
      </c>
      <c r="BD19" s="545"/>
      <c r="BE19" s="546" t="s">
        <v>164</v>
      </c>
      <c r="BF19" s="545"/>
      <c r="BG19" s="546" t="s">
        <v>165</v>
      </c>
      <c r="BH19" s="545"/>
      <c r="BI19" s="546" t="s">
        <v>43</v>
      </c>
      <c r="BJ19" s="547"/>
      <c r="BK19" s="544" t="s">
        <v>164</v>
      </c>
      <c r="BL19" s="545"/>
      <c r="BM19" s="546" t="s">
        <v>165</v>
      </c>
      <c r="BN19" s="545"/>
      <c r="BO19" s="546" t="s">
        <v>43</v>
      </c>
      <c r="BP19" s="545"/>
      <c r="BQ19" s="546" t="s">
        <v>164</v>
      </c>
      <c r="BR19" s="545"/>
      <c r="BS19" s="546" t="s">
        <v>165</v>
      </c>
      <c r="BT19" s="545"/>
      <c r="BU19" s="546" t="s">
        <v>43</v>
      </c>
      <c r="BV19" s="547"/>
      <c r="BW19" s="544" t="s">
        <v>164</v>
      </c>
      <c r="BX19" s="545"/>
      <c r="BY19" s="546" t="s">
        <v>165</v>
      </c>
      <c r="BZ19" s="545"/>
      <c r="CA19" s="546" t="s">
        <v>43</v>
      </c>
      <c r="CB19" s="545"/>
      <c r="CC19" s="546" t="s">
        <v>164</v>
      </c>
      <c r="CD19" s="545"/>
      <c r="CE19" s="546" t="s">
        <v>165</v>
      </c>
      <c r="CF19" s="545"/>
      <c r="CG19" s="546" t="s">
        <v>43</v>
      </c>
      <c r="CH19" s="547"/>
      <c r="CI19" s="544" t="s">
        <v>164</v>
      </c>
      <c r="CJ19" s="545"/>
      <c r="CK19" s="546" t="s">
        <v>165</v>
      </c>
      <c r="CL19" s="545"/>
      <c r="CM19" s="546" t="s">
        <v>43</v>
      </c>
      <c r="CN19" s="545"/>
      <c r="CO19" s="546" t="s">
        <v>164</v>
      </c>
      <c r="CP19" s="545"/>
      <c r="CQ19" s="546" t="s">
        <v>165</v>
      </c>
      <c r="CR19" s="545"/>
      <c r="CS19" s="546" t="s">
        <v>43</v>
      </c>
      <c r="CT19" s="547"/>
      <c r="CU19" s="544" t="s">
        <v>164</v>
      </c>
      <c r="CV19" s="545"/>
      <c r="CW19" s="546" t="s">
        <v>165</v>
      </c>
      <c r="CX19" s="545"/>
      <c r="CY19" s="546" t="s">
        <v>43</v>
      </c>
      <c r="CZ19" s="545"/>
      <c r="DA19" s="546" t="s">
        <v>164</v>
      </c>
      <c r="DB19" s="545"/>
      <c r="DC19" s="546" t="s">
        <v>165</v>
      </c>
      <c r="DD19" s="545"/>
      <c r="DE19" s="546" t="s">
        <v>43</v>
      </c>
      <c r="DF19" s="547"/>
      <c r="DG19" s="544" t="s">
        <v>164</v>
      </c>
      <c r="DH19" s="545"/>
      <c r="DI19" s="546" t="s">
        <v>165</v>
      </c>
      <c r="DJ19" s="545"/>
      <c r="DK19" s="546" t="s">
        <v>43</v>
      </c>
      <c r="DL19" s="545"/>
      <c r="DM19" s="546" t="s">
        <v>164</v>
      </c>
      <c r="DN19" s="545"/>
      <c r="DO19" s="546" t="s">
        <v>165</v>
      </c>
      <c r="DP19" s="545"/>
      <c r="DQ19" s="546" t="s">
        <v>43</v>
      </c>
      <c r="DR19" s="547"/>
      <c r="DS19" s="548" t="s">
        <v>164</v>
      </c>
      <c r="DT19" s="549"/>
      <c r="DU19" s="536" t="s">
        <v>165</v>
      </c>
      <c r="DV19" s="537"/>
      <c r="DW19" s="550" t="s">
        <v>164</v>
      </c>
      <c r="DX19" s="549"/>
      <c r="DY19" s="536" t="s">
        <v>165</v>
      </c>
      <c r="DZ19" s="537"/>
      <c r="EA19" s="557"/>
      <c r="EB19" s="558"/>
      <c r="EC19" s="558"/>
      <c r="ED19" s="559"/>
      <c r="EE19" s="561"/>
      <c r="EF19" s="559"/>
    </row>
    <row r="20" spans="1:136">
      <c r="A20" s="566"/>
      <c r="B20" s="567"/>
      <c r="C20" s="137" t="s">
        <v>147</v>
      </c>
      <c r="D20" s="105" t="s">
        <v>166</v>
      </c>
      <c r="E20" s="105" t="s">
        <v>147</v>
      </c>
      <c r="F20" s="105" t="s">
        <v>166</v>
      </c>
      <c r="G20" s="105" t="s">
        <v>147</v>
      </c>
      <c r="H20" s="105" t="s">
        <v>166</v>
      </c>
      <c r="I20" s="105" t="s">
        <v>147</v>
      </c>
      <c r="J20" s="105" t="s">
        <v>166</v>
      </c>
      <c r="K20" s="105" t="s">
        <v>147</v>
      </c>
      <c r="L20" s="105" t="s">
        <v>166</v>
      </c>
      <c r="M20" s="105" t="s">
        <v>147</v>
      </c>
      <c r="N20" s="138" t="s">
        <v>166</v>
      </c>
      <c r="O20" s="137" t="s">
        <v>147</v>
      </c>
      <c r="P20" s="105" t="s">
        <v>166</v>
      </c>
      <c r="Q20" s="105" t="s">
        <v>147</v>
      </c>
      <c r="R20" s="105" t="s">
        <v>166</v>
      </c>
      <c r="S20" s="105" t="s">
        <v>147</v>
      </c>
      <c r="T20" s="105" t="s">
        <v>166</v>
      </c>
      <c r="U20" s="105" t="s">
        <v>147</v>
      </c>
      <c r="V20" s="105" t="s">
        <v>166</v>
      </c>
      <c r="W20" s="105" t="s">
        <v>147</v>
      </c>
      <c r="X20" s="105" t="s">
        <v>166</v>
      </c>
      <c r="Y20" s="105" t="s">
        <v>147</v>
      </c>
      <c r="Z20" s="138" t="s">
        <v>166</v>
      </c>
      <c r="AA20" s="137" t="s">
        <v>147</v>
      </c>
      <c r="AB20" s="105" t="s">
        <v>166</v>
      </c>
      <c r="AC20" s="105" t="s">
        <v>147</v>
      </c>
      <c r="AD20" s="105" t="s">
        <v>166</v>
      </c>
      <c r="AE20" s="105" t="s">
        <v>147</v>
      </c>
      <c r="AF20" s="105" t="s">
        <v>166</v>
      </c>
      <c r="AG20" s="105" t="s">
        <v>147</v>
      </c>
      <c r="AH20" s="105" t="s">
        <v>166</v>
      </c>
      <c r="AI20" s="105" t="s">
        <v>147</v>
      </c>
      <c r="AJ20" s="105" t="s">
        <v>166</v>
      </c>
      <c r="AK20" s="105" t="s">
        <v>147</v>
      </c>
      <c r="AL20" s="138" t="s">
        <v>166</v>
      </c>
      <c r="AM20" s="137" t="s">
        <v>147</v>
      </c>
      <c r="AN20" s="105" t="s">
        <v>166</v>
      </c>
      <c r="AO20" s="105" t="s">
        <v>147</v>
      </c>
      <c r="AP20" s="105" t="s">
        <v>166</v>
      </c>
      <c r="AQ20" s="105" t="s">
        <v>147</v>
      </c>
      <c r="AR20" s="105" t="s">
        <v>166</v>
      </c>
      <c r="AS20" s="105" t="s">
        <v>147</v>
      </c>
      <c r="AT20" s="105" t="s">
        <v>166</v>
      </c>
      <c r="AU20" s="105" t="s">
        <v>147</v>
      </c>
      <c r="AV20" s="105" t="s">
        <v>166</v>
      </c>
      <c r="AW20" s="105" t="s">
        <v>147</v>
      </c>
      <c r="AX20" s="138" t="s">
        <v>166</v>
      </c>
      <c r="AY20" s="137" t="s">
        <v>147</v>
      </c>
      <c r="AZ20" s="105" t="s">
        <v>166</v>
      </c>
      <c r="BA20" s="105" t="s">
        <v>147</v>
      </c>
      <c r="BB20" s="105" t="s">
        <v>166</v>
      </c>
      <c r="BC20" s="105" t="s">
        <v>147</v>
      </c>
      <c r="BD20" s="105" t="s">
        <v>166</v>
      </c>
      <c r="BE20" s="105" t="s">
        <v>147</v>
      </c>
      <c r="BF20" s="105" t="s">
        <v>166</v>
      </c>
      <c r="BG20" s="105" t="s">
        <v>147</v>
      </c>
      <c r="BH20" s="105" t="s">
        <v>166</v>
      </c>
      <c r="BI20" s="105" t="s">
        <v>147</v>
      </c>
      <c r="BJ20" s="138" t="s">
        <v>166</v>
      </c>
      <c r="BK20" s="137" t="s">
        <v>147</v>
      </c>
      <c r="BL20" s="105" t="s">
        <v>166</v>
      </c>
      <c r="BM20" s="105" t="s">
        <v>147</v>
      </c>
      <c r="BN20" s="105" t="s">
        <v>166</v>
      </c>
      <c r="BO20" s="105" t="s">
        <v>147</v>
      </c>
      <c r="BP20" s="105" t="s">
        <v>166</v>
      </c>
      <c r="BQ20" s="105" t="s">
        <v>147</v>
      </c>
      <c r="BR20" s="105" t="s">
        <v>166</v>
      </c>
      <c r="BS20" s="105" t="s">
        <v>147</v>
      </c>
      <c r="BT20" s="105" t="s">
        <v>166</v>
      </c>
      <c r="BU20" s="105" t="s">
        <v>147</v>
      </c>
      <c r="BV20" s="138" t="s">
        <v>166</v>
      </c>
      <c r="BW20" s="137" t="s">
        <v>147</v>
      </c>
      <c r="BX20" s="105" t="s">
        <v>166</v>
      </c>
      <c r="BY20" s="105" t="s">
        <v>147</v>
      </c>
      <c r="BZ20" s="105" t="s">
        <v>166</v>
      </c>
      <c r="CA20" s="105" t="s">
        <v>147</v>
      </c>
      <c r="CB20" s="105" t="s">
        <v>166</v>
      </c>
      <c r="CC20" s="105" t="s">
        <v>147</v>
      </c>
      <c r="CD20" s="105" t="s">
        <v>166</v>
      </c>
      <c r="CE20" s="105" t="s">
        <v>147</v>
      </c>
      <c r="CF20" s="105" t="s">
        <v>166</v>
      </c>
      <c r="CG20" s="105" t="s">
        <v>147</v>
      </c>
      <c r="CH20" s="138" t="s">
        <v>166</v>
      </c>
      <c r="CI20" s="137" t="s">
        <v>147</v>
      </c>
      <c r="CJ20" s="105" t="s">
        <v>166</v>
      </c>
      <c r="CK20" s="105" t="s">
        <v>147</v>
      </c>
      <c r="CL20" s="105" t="s">
        <v>166</v>
      </c>
      <c r="CM20" s="105" t="s">
        <v>147</v>
      </c>
      <c r="CN20" s="105" t="s">
        <v>166</v>
      </c>
      <c r="CO20" s="105" t="s">
        <v>147</v>
      </c>
      <c r="CP20" s="105" t="s">
        <v>166</v>
      </c>
      <c r="CQ20" s="105" t="s">
        <v>147</v>
      </c>
      <c r="CR20" s="105" t="s">
        <v>166</v>
      </c>
      <c r="CS20" s="105" t="s">
        <v>147</v>
      </c>
      <c r="CT20" s="138" t="s">
        <v>166</v>
      </c>
      <c r="CU20" s="137" t="s">
        <v>147</v>
      </c>
      <c r="CV20" s="105" t="s">
        <v>166</v>
      </c>
      <c r="CW20" s="105" t="s">
        <v>147</v>
      </c>
      <c r="CX20" s="105" t="s">
        <v>166</v>
      </c>
      <c r="CY20" s="105" t="s">
        <v>147</v>
      </c>
      <c r="CZ20" s="105" t="s">
        <v>166</v>
      </c>
      <c r="DA20" s="105" t="s">
        <v>147</v>
      </c>
      <c r="DB20" s="105" t="s">
        <v>166</v>
      </c>
      <c r="DC20" s="105" t="s">
        <v>147</v>
      </c>
      <c r="DD20" s="105" t="s">
        <v>166</v>
      </c>
      <c r="DE20" s="105" t="s">
        <v>147</v>
      </c>
      <c r="DF20" s="138" t="s">
        <v>166</v>
      </c>
      <c r="DG20" s="137" t="s">
        <v>147</v>
      </c>
      <c r="DH20" s="105" t="s">
        <v>166</v>
      </c>
      <c r="DI20" s="105" t="s">
        <v>147</v>
      </c>
      <c r="DJ20" s="105" t="s">
        <v>166</v>
      </c>
      <c r="DK20" s="105" t="s">
        <v>147</v>
      </c>
      <c r="DL20" s="105" t="s">
        <v>166</v>
      </c>
      <c r="DM20" s="105" t="s">
        <v>147</v>
      </c>
      <c r="DN20" s="105" t="s">
        <v>166</v>
      </c>
      <c r="DO20" s="105" t="s">
        <v>147</v>
      </c>
      <c r="DP20" s="105" t="s">
        <v>166</v>
      </c>
      <c r="DQ20" s="105" t="s">
        <v>147</v>
      </c>
      <c r="DR20" s="138" t="s">
        <v>166</v>
      </c>
      <c r="DS20" s="137" t="s">
        <v>147</v>
      </c>
      <c r="DT20" s="105" t="s">
        <v>166</v>
      </c>
      <c r="DU20" s="105" t="s">
        <v>147</v>
      </c>
      <c r="DV20" s="138" t="s">
        <v>166</v>
      </c>
      <c r="DW20" s="322" t="s">
        <v>147</v>
      </c>
      <c r="DX20" s="105" t="s">
        <v>166</v>
      </c>
      <c r="DY20" s="105" t="s">
        <v>147</v>
      </c>
      <c r="DZ20" s="138" t="s">
        <v>166</v>
      </c>
      <c r="EA20" s="137" t="s">
        <v>147</v>
      </c>
      <c r="EB20" s="105" t="s">
        <v>166</v>
      </c>
      <c r="EC20" s="105" t="s">
        <v>147</v>
      </c>
      <c r="ED20" s="138" t="s">
        <v>166</v>
      </c>
      <c r="EE20" s="561"/>
      <c r="EF20" s="559"/>
    </row>
    <row r="21" spans="1:136" ht="15.75" thickBot="1">
      <c r="A21" s="126">
        <v>1</v>
      </c>
      <c r="B21" s="128" t="s">
        <v>169</v>
      </c>
      <c r="C21" s="126" t="e">
        <f>'Realised mobilities'!AB35</f>
        <v>#N/A</v>
      </c>
      <c r="D21" s="126" t="e">
        <f>'Realised mobilities'!AC35</f>
        <v>#N/A</v>
      </c>
      <c r="E21" s="126" t="e">
        <f>'Realised mobilities'!AD35</f>
        <v>#N/A</v>
      </c>
      <c r="F21" s="126" t="e">
        <f>'Realised mobilities'!AE35</f>
        <v>#N/A</v>
      </c>
      <c r="G21" s="126" t="e">
        <f>'Realised mobilities'!AF35</f>
        <v>#N/A</v>
      </c>
      <c r="H21" s="126" t="e">
        <f>'Realised mobilities'!AG35</f>
        <v>#N/A</v>
      </c>
      <c r="I21" s="126" t="e">
        <f>'Realised mobilities'!AH35</f>
        <v>#N/A</v>
      </c>
      <c r="J21" s="126" t="e">
        <f>'Realised mobilities'!AI35</f>
        <v>#N/A</v>
      </c>
      <c r="K21" s="126" t="e">
        <f>'Realised mobilities'!AJ35</f>
        <v>#N/A</v>
      </c>
      <c r="L21" s="126" t="e">
        <f>'Realised mobilities'!AK35</f>
        <v>#N/A</v>
      </c>
      <c r="M21" s="126" t="e">
        <f>'Realised mobilities'!AL35</f>
        <v>#N/A</v>
      </c>
      <c r="N21" s="126" t="e">
        <f>'Realised mobilities'!AM35</f>
        <v>#N/A</v>
      </c>
      <c r="O21" s="126" t="e">
        <f>'Realised mobilities'!AN35</f>
        <v>#N/A</v>
      </c>
      <c r="P21" s="126" t="e">
        <f>'Realised mobilities'!AO35</f>
        <v>#N/A</v>
      </c>
      <c r="Q21" s="126" t="e">
        <f>'Realised mobilities'!AP35</f>
        <v>#N/A</v>
      </c>
      <c r="R21" s="126" t="e">
        <f>'Realised mobilities'!AQ35</f>
        <v>#N/A</v>
      </c>
      <c r="S21" s="126" t="e">
        <f>'Realised mobilities'!AR35</f>
        <v>#N/A</v>
      </c>
      <c r="T21" s="126" t="e">
        <f>'Realised mobilities'!AS35</f>
        <v>#N/A</v>
      </c>
      <c r="U21" s="126" t="e">
        <f>'Realised mobilities'!AT35</f>
        <v>#N/A</v>
      </c>
      <c r="V21" s="126" t="e">
        <f>'Realised mobilities'!AU35</f>
        <v>#N/A</v>
      </c>
      <c r="W21" s="126" t="e">
        <f>'Realised mobilities'!AV35</f>
        <v>#N/A</v>
      </c>
      <c r="X21" s="126" t="e">
        <f>'Realised mobilities'!AW35</f>
        <v>#N/A</v>
      </c>
      <c r="Y21" s="126" t="e">
        <f>'Realised mobilities'!AX35</f>
        <v>#N/A</v>
      </c>
      <c r="Z21" s="126" t="e">
        <f>'Realised mobilities'!AY35</f>
        <v>#N/A</v>
      </c>
      <c r="AA21" s="126" t="e">
        <f>'Realised mobilities'!AZ35</f>
        <v>#N/A</v>
      </c>
      <c r="AB21" s="126" t="e">
        <f>'Realised mobilities'!BA35</f>
        <v>#N/A</v>
      </c>
      <c r="AC21" s="126" t="e">
        <f>'Realised mobilities'!BB35</f>
        <v>#N/A</v>
      </c>
      <c r="AD21" s="126" t="e">
        <f>'Realised mobilities'!BC35</f>
        <v>#N/A</v>
      </c>
      <c r="AE21" s="126" t="e">
        <f>'Realised mobilities'!BD35</f>
        <v>#N/A</v>
      </c>
      <c r="AF21" s="126" t="e">
        <f>'Realised mobilities'!BE35</f>
        <v>#N/A</v>
      </c>
      <c r="AG21" s="126" t="e">
        <f>'Realised mobilities'!BF35</f>
        <v>#N/A</v>
      </c>
      <c r="AH21" s="126" t="e">
        <f>'Realised mobilities'!BG35</f>
        <v>#N/A</v>
      </c>
      <c r="AI21" s="126" t="e">
        <f>'Realised mobilities'!BH35</f>
        <v>#N/A</v>
      </c>
      <c r="AJ21" s="126" t="e">
        <f>'Realised mobilities'!BI35</f>
        <v>#N/A</v>
      </c>
      <c r="AK21" s="126" t="e">
        <f>'Realised mobilities'!BJ35</f>
        <v>#N/A</v>
      </c>
      <c r="AL21" s="126" t="e">
        <f>'Realised mobilities'!BK35</f>
        <v>#N/A</v>
      </c>
      <c r="AM21" s="126" t="e">
        <f>'Realised mobilities'!BL35</f>
        <v>#N/A</v>
      </c>
      <c r="AN21" s="126" t="e">
        <f>'Realised mobilities'!BM35</f>
        <v>#N/A</v>
      </c>
      <c r="AO21" s="126" t="e">
        <f>'Realised mobilities'!BN35</f>
        <v>#N/A</v>
      </c>
      <c r="AP21" s="126" t="e">
        <f>'Realised mobilities'!BO35</f>
        <v>#N/A</v>
      </c>
      <c r="AQ21" s="126" t="e">
        <f>'Realised mobilities'!BP35</f>
        <v>#N/A</v>
      </c>
      <c r="AR21" s="126" t="e">
        <f>'Realised mobilities'!BQ35</f>
        <v>#N/A</v>
      </c>
      <c r="AS21" s="126" t="e">
        <f>'Realised mobilities'!BR35</f>
        <v>#N/A</v>
      </c>
      <c r="AT21" s="126" t="e">
        <f>'Realised mobilities'!BS35</f>
        <v>#N/A</v>
      </c>
      <c r="AU21" s="126" t="e">
        <f>'Realised mobilities'!BT35</f>
        <v>#N/A</v>
      </c>
      <c r="AV21" s="126" t="e">
        <f>'Realised mobilities'!BU35</f>
        <v>#N/A</v>
      </c>
      <c r="AW21" s="126" t="e">
        <f>'Realised mobilities'!BV35</f>
        <v>#N/A</v>
      </c>
      <c r="AX21" s="126" t="e">
        <f>'Realised mobilities'!BW35</f>
        <v>#N/A</v>
      </c>
      <c r="AY21" s="126" t="e">
        <f>'Realised mobilities'!BX35</f>
        <v>#N/A</v>
      </c>
      <c r="AZ21" s="126" t="e">
        <f>'Realised mobilities'!BY35</f>
        <v>#N/A</v>
      </c>
      <c r="BA21" s="126" t="e">
        <f>'Realised mobilities'!BZ35</f>
        <v>#N/A</v>
      </c>
      <c r="BB21" s="126" t="e">
        <f>'Realised mobilities'!CA35</f>
        <v>#N/A</v>
      </c>
      <c r="BC21" s="126" t="e">
        <f>'Realised mobilities'!CB35</f>
        <v>#N/A</v>
      </c>
      <c r="BD21" s="126" t="e">
        <f>'Realised mobilities'!CC35</f>
        <v>#N/A</v>
      </c>
      <c r="BE21" s="126" t="e">
        <f>'Realised mobilities'!CD35</f>
        <v>#N/A</v>
      </c>
      <c r="BF21" s="126" t="e">
        <f>'Realised mobilities'!CE35</f>
        <v>#N/A</v>
      </c>
      <c r="BG21" s="126" t="e">
        <f>'Realised mobilities'!CF35</f>
        <v>#N/A</v>
      </c>
      <c r="BH21" s="126" t="e">
        <f>'Realised mobilities'!CG35</f>
        <v>#N/A</v>
      </c>
      <c r="BI21" s="126" t="e">
        <f>'Realised mobilities'!CH35</f>
        <v>#N/A</v>
      </c>
      <c r="BJ21" s="126" t="e">
        <f>'Realised mobilities'!CI35</f>
        <v>#N/A</v>
      </c>
      <c r="BK21" s="126" t="e">
        <f>'Realised mobilities'!CJ35</f>
        <v>#N/A</v>
      </c>
      <c r="BL21" s="126" t="e">
        <f>'Realised mobilities'!CK35</f>
        <v>#N/A</v>
      </c>
      <c r="BM21" s="126" t="e">
        <f>'Realised mobilities'!CL35</f>
        <v>#N/A</v>
      </c>
      <c r="BN21" s="126" t="e">
        <f>'Realised mobilities'!CM35</f>
        <v>#N/A</v>
      </c>
      <c r="BO21" s="126" t="e">
        <f>'Realised mobilities'!CN35</f>
        <v>#N/A</v>
      </c>
      <c r="BP21" s="126" t="e">
        <f>'Realised mobilities'!CO35</f>
        <v>#N/A</v>
      </c>
      <c r="BQ21" s="126" t="e">
        <f>'Realised mobilities'!CP35</f>
        <v>#N/A</v>
      </c>
      <c r="BR21" s="126" t="e">
        <f>'Realised mobilities'!CQ35</f>
        <v>#N/A</v>
      </c>
      <c r="BS21" s="126" t="e">
        <f>'Realised mobilities'!CR35</f>
        <v>#N/A</v>
      </c>
      <c r="BT21" s="126" t="e">
        <f>'Realised mobilities'!CS35</f>
        <v>#N/A</v>
      </c>
      <c r="BU21" s="126" t="e">
        <f>'Realised mobilities'!CT35</f>
        <v>#N/A</v>
      </c>
      <c r="BV21" s="126" t="e">
        <f>'Realised mobilities'!CU35</f>
        <v>#N/A</v>
      </c>
      <c r="BW21" s="126" t="e">
        <f>'Realised mobilities'!CV35</f>
        <v>#N/A</v>
      </c>
      <c r="BX21" s="126" t="e">
        <f>'Realised mobilities'!CW35</f>
        <v>#N/A</v>
      </c>
      <c r="BY21" s="126" t="e">
        <f>'Realised mobilities'!CX35</f>
        <v>#N/A</v>
      </c>
      <c r="BZ21" s="126" t="e">
        <f>'Realised mobilities'!CY35</f>
        <v>#N/A</v>
      </c>
      <c r="CA21" s="126" t="e">
        <f>'Realised mobilities'!CZ35</f>
        <v>#N/A</v>
      </c>
      <c r="CB21" s="126" t="e">
        <f>'Realised mobilities'!DA35</f>
        <v>#N/A</v>
      </c>
      <c r="CC21" s="126" t="e">
        <f>'Realised mobilities'!DB35</f>
        <v>#N/A</v>
      </c>
      <c r="CD21" s="126" t="e">
        <f>'Realised mobilities'!DC35</f>
        <v>#N/A</v>
      </c>
      <c r="CE21" s="126" t="e">
        <f>'Realised mobilities'!DD35</f>
        <v>#N/A</v>
      </c>
      <c r="CF21" s="126" t="e">
        <f>'Realised mobilities'!DE35</f>
        <v>#N/A</v>
      </c>
      <c r="CG21" s="126" t="e">
        <f>'Realised mobilities'!DF35</f>
        <v>#N/A</v>
      </c>
      <c r="CH21" s="126" t="e">
        <f>'Realised mobilities'!DG35</f>
        <v>#N/A</v>
      </c>
      <c r="CI21" s="126" t="e">
        <f>'Realised mobilities'!DH35</f>
        <v>#N/A</v>
      </c>
      <c r="CJ21" s="126" t="e">
        <f>'Realised mobilities'!DI35</f>
        <v>#N/A</v>
      </c>
      <c r="CK21" s="126" t="e">
        <f>'Realised mobilities'!DJ35</f>
        <v>#N/A</v>
      </c>
      <c r="CL21" s="126" t="e">
        <f>'Realised mobilities'!DK35</f>
        <v>#N/A</v>
      </c>
      <c r="CM21" s="126" t="e">
        <f>'Realised mobilities'!DL35</f>
        <v>#N/A</v>
      </c>
      <c r="CN21" s="126" t="e">
        <f>'Realised mobilities'!DM35</f>
        <v>#N/A</v>
      </c>
      <c r="CO21" s="126" t="e">
        <f>'Realised mobilities'!DN35</f>
        <v>#N/A</v>
      </c>
      <c r="CP21" s="126" t="e">
        <f>'Realised mobilities'!DO35</f>
        <v>#N/A</v>
      </c>
      <c r="CQ21" s="126" t="e">
        <f>'Realised mobilities'!DP35</f>
        <v>#N/A</v>
      </c>
      <c r="CR21" s="126" t="e">
        <f>'Realised mobilities'!DQ35</f>
        <v>#N/A</v>
      </c>
      <c r="CS21" s="126" t="e">
        <f>'Realised mobilities'!DR35</f>
        <v>#N/A</v>
      </c>
      <c r="CT21" s="126" t="e">
        <f>'Realised mobilities'!DS35</f>
        <v>#N/A</v>
      </c>
      <c r="CU21" s="126" t="e">
        <f>'Realised mobilities'!DT35</f>
        <v>#N/A</v>
      </c>
      <c r="CV21" s="126" t="e">
        <f>'Realised mobilities'!DU35</f>
        <v>#N/A</v>
      </c>
      <c r="CW21" s="126" t="e">
        <f>'Realised mobilities'!DV35</f>
        <v>#N/A</v>
      </c>
      <c r="CX21" s="126" t="e">
        <f>'Realised mobilities'!DW35</f>
        <v>#N/A</v>
      </c>
      <c r="CY21" s="126" t="e">
        <f>'Realised mobilities'!DX35</f>
        <v>#N/A</v>
      </c>
      <c r="CZ21" s="126" t="e">
        <f>'Realised mobilities'!DY35</f>
        <v>#N/A</v>
      </c>
      <c r="DA21" s="126" t="e">
        <f>'Realised mobilities'!DZ35</f>
        <v>#N/A</v>
      </c>
      <c r="DB21" s="126" t="e">
        <f>'Realised mobilities'!EA35</f>
        <v>#N/A</v>
      </c>
      <c r="DC21" s="126" t="e">
        <f>'Realised mobilities'!EB35</f>
        <v>#N/A</v>
      </c>
      <c r="DD21" s="126" t="e">
        <f>'Realised mobilities'!EC35</f>
        <v>#N/A</v>
      </c>
      <c r="DE21" s="126" t="e">
        <f>'Realised mobilities'!ED35</f>
        <v>#N/A</v>
      </c>
      <c r="DF21" s="126" t="e">
        <f>'Realised mobilities'!EE35</f>
        <v>#N/A</v>
      </c>
      <c r="DG21" s="126" t="e">
        <f>'Realised mobilities'!EF35</f>
        <v>#N/A</v>
      </c>
      <c r="DH21" s="126" t="e">
        <f>'Realised mobilities'!EG35</f>
        <v>#N/A</v>
      </c>
      <c r="DI21" s="126" t="e">
        <f>'Realised mobilities'!EH35</f>
        <v>#N/A</v>
      </c>
      <c r="DJ21" s="126" t="e">
        <f>'Realised mobilities'!EI35</f>
        <v>#N/A</v>
      </c>
      <c r="DK21" s="126" t="e">
        <f>'Realised mobilities'!EJ35</f>
        <v>#N/A</v>
      </c>
      <c r="DL21" s="126" t="e">
        <f>'Realised mobilities'!EK35</f>
        <v>#N/A</v>
      </c>
      <c r="DM21" s="126" t="e">
        <f>'Realised mobilities'!EL35</f>
        <v>#N/A</v>
      </c>
      <c r="DN21" s="126" t="e">
        <f>'Realised mobilities'!EM35</f>
        <v>#N/A</v>
      </c>
      <c r="DO21" s="126" t="e">
        <f>'Realised mobilities'!EN35</f>
        <v>#N/A</v>
      </c>
      <c r="DP21" s="126" t="e">
        <f>'Realised mobilities'!EO35</f>
        <v>#N/A</v>
      </c>
      <c r="DQ21" s="126" t="e">
        <f>'Realised mobilities'!EP35</f>
        <v>#N/A</v>
      </c>
      <c r="DR21" s="126" t="e">
        <f>'Realised mobilities'!EQ35</f>
        <v>#N/A</v>
      </c>
      <c r="DS21" s="139" t="e">
        <f>C21+O21+AA21+AM21+AY21+BK21+BW21+CI21+CU21+DG21</f>
        <v>#N/A</v>
      </c>
      <c r="DT21" s="10" t="e">
        <f t="shared" ref="DT21" si="5">D21+P21+AB21+AN21+AZ21+BL21+BX21+CJ21+CV21+DH21</f>
        <v>#N/A</v>
      </c>
      <c r="DU21" s="10" t="e">
        <f>E21+Q21+AC21+AO21+BA21+BM21+BY21+CK21+CW21+DI21</f>
        <v>#N/A</v>
      </c>
      <c r="DV21" s="12" t="e">
        <f t="shared" ref="DV21" si="6">F21+R21+AD21+AP21+BB21+BN21+BZ21+CL21+CX21+DJ21</f>
        <v>#N/A</v>
      </c>
      <c r="DW21" s="136" t="e">
        <f>I21+U21+AG21+AS21+BE21+BQ21+CC21+CO21+DA21+DM21</f>
        <v>#N/A</v>
      </c>
      <c r="DX21" s="10" t="e">
        <f t="shared" ref="DX21" si="7">J21+V21+AH21+AT21+BF21+BR21+CD21+CP21+DB21+DN21</f>
        <v>#N/A</v>
      </c>
      <c r="DY21" s="10" t="e">
        <f t="shared" ref="DY21" si="8">K21+W21+AI21+AU21+BG21+BS21+CE21+CQ21+DC21+DO21</f>
        <v>#N/A</v>
      </c>
      <c r="DZ21" s="12" t="e">
        <f t="shared" ref="DZ21" si="9">L21+X21+AJ21+AV21+BH21+BT21+CF21+CR21+DD21+DP21</f>
        <v>#N/A</v>
      </c>
      <c r="EA21" s="139" t="e">
        <f>DS21+DU21</f>
        <v>#N/A</v>
      </c>
      <c r="EB21" s="10" t="e">
        <f>DT21+DV21</f>
        <v>#N/A</v>
      </c>
      <c r="EC21" s="10" t="e">
        <f>DW21+DY21</f>
        <v>#N/A</v>
      </c>
      <c r="ED21" s="12" t="e">
        <f>DX21+DZ21</f>
        <v>#N/A</v>
      </c>
      <c r="EE21" s="323" t="e">
        <f>EA21+EC21</f>
        <v>#N/A</v>
      </c>
      <c r="EF21" s="127" t="e">
        <f>EB21+ED21</f>
        <v>#N/A</v>
      </c>
    </row>
    <row r="22" spans="1:136" s="124" customFormat="1" ht="16.5" thickBot="1">
      <c r="A22" s="130"/>
      <c r="B22" s="132"/>
      <c r="C22" s="538"/>
      <c r="D22" s="539"/>
      <c r="E22" s="539"/>
      <c r="F22" s="539"/>
      <c r="G22" s="539"/>
      <c r="H22" s="539"/>
      <c r="I22" s="539"/>
      <c r="J22" s="539"/>
      <c r="K22" s="539"/>
      <c r="L22" s="539"/>
      <c r="M22" s="539"/>
      <c r="N22" s="540"/>
      <c r="O22" s="538"/>
      <c r="P22" s="539"/>
      <c r="Q22" s="539"/>
      <c r="R22" s="539"/>
      <c r="S22" s="539"/>
      <c r="T22" s="539"/>
      <c r="U22" s="539"/>
      <c r="V22" s="539"/>
      <c r="W22" s="539"/>
      <c r="X22" s="539"/>
      <c r="Y22" s="539"/>
      <c r="Z22" s="540"/>
      <c r="AA22" s="538"/>
      <c r="AB22" s="539"/>
      <c r="AC22" s="539"/>
      <c r="AD22" s="539"/>
      <c r="AE22" s="539"/>
      <c r="AF22" s="539"/>
      <c r="AG22" s="539"/>
      <c r="AH22" s="539"/>
      <c r="AI22" s="539"/>
      <c r="AJ22" s="539"/>
      <c r="AK22" s="539"/>
      <c r="AL22" s="540"/>
      <c r="AM22" s="538"/>
      <c r="AN22" s="539"/>
      <c r="AO22" s="539"/>
      <c r="AP22" s="539"/>
      <c r="AQ22" s="539"/>
      <c r="AR22" s="539"/>
      <c r="AS22" s="539"/>
      <c r="AT22" s="539"/>
      <c r="AU22" s="539"/>
      <c r="AV22" s="539"/>
      <c r="AW22" s="539"/>
      <c r="AX22" s="540"/>
      <c r="AY22" s="538"/>
      <c r="AZ22" s="539"/>
      <c r="BA22" s="539"/>
      <c r="BB22" s="539"/>
      <c r="BC22" s="539"/>
      <c r="BD22" s="539"/>
      <c r="BE22" s="539"/>
      <c r="BF22" s="539"/>
      <c r="BG22" s="539"/>
      <c r="BH22" s="539"/>
      <c r="BI22" s="539"/>
      <c r="BJ22" s="540"/>
      <c r="BK22" s="538"/>
      <c r="BL22" s="539"/>
      <c r="BM22" s="539"/>
      <c r="BN22" s="539"/>
      <c r="BO22" s="539"/>
      <c r="BP22" s="539"/>
      <c r="BQ22" s="539"/>
      <c r="BR22" s="539"/>
      <c r="BS22" s="539"/>
      <c r="BT22" s="539"/>
      <c r="BU22" s="539"/>
      <c r="BV22" s="540"/>
      <c r="BW22" s="541"/>
      <c r="BX22" s="542"/>
      <c r="BY22" s="542"/>
      <c r="BZ22" s="542"/>
      <c r="CA22" s="542"/>
      <c r="CB22" s="542"/>
      <c r="CC22" s="542"/>
      <c r="CD22" s="542"/>
      <c r="CE22" s="542"/>
      <c r="CF22" s="542"/>
      <c r="CG22" s="542"/>
      <c r="CH22" s="543"/>
      <c r="CI22" s="541"/>
      <c r="CJ22" s="542"/>
      <c r="CK22" s="542"/>
      <c r="CL22" s="542"/>
      <c r="CM22" s="542"/>
      <c r="CN22" s="542"/>
      <c r="CO22" s="542"/>
      <c r="CP22" s="542"/>
      <c r="CQ22" s="542"/>
      <c r="CR22" s="542"/>
      <c r="CS22" s="542"/>
      <c r="CT22" s="543"/>
      <c r="CU22" s="541"/>
      <c r="CV22" s="542"/>
      <c r="CW22" s="542"/>
      <c r="CX22" s="542"/>
      <c r="CY22" s="542"/>
      <c r="CZ22" s="542"/>
      <c r="DA22" s="542"/>
      <c r="DB22" s="542"/>
      <c r="DC22" s="542"/>
      <c r="DD22" s="542"/>
      <c r="DE22" s="542"/>
      <c r="DF22" s="543"/>
      <c r="DG22" s="541"/>
      <c r="DH22" s="542"/>
      <c r="DI22" s="542"/>
      <c r="DJ22" s="542"/>
      <c r="DK22" s="542"/>
      <c r="DL22" s="542"/>
      <c r="DM22" s="542"/>
      <c r="DN22" s="542"/>
      <c r="DO22" s="542"/>
      <c r="DP22" s="542"/>
      <c r="DQ22" s="542"/>
      <c r="DR22" s="543"/>
      <c r="DS22" s="541"/>
      <c r="DT22" s="542"/>
      <c r="DU22" s="542"/>
      <c r="DV22" s="543"/>
      <c r="DW22" s="542"/>
      <c r="DX22" s="542"/>
      <c r="DY22" s="542"/>
      <c r="DZ22" s="543"/>
      <c r="EA22" s="130"/>
      <c r="EB22" s="132"/>
      <c r="EC22" s="132"/>
      <c r="ED22" s="131"/>
      <c r="EE22" s="132"/>
      <c r="EF22" s="131"/>
    </row>
    <row r="26" spans="1:136" ht="23.25">
      <c r="A26" s="40" t="s">
        <v>202</v>
      </c>
    </row>
    <row r="27" spans="1:136" ht="15.75" thickBot="1"/>
    <row r="28" spans="1:136">
      <c r="A28" s="562" t="s">
        <v>161</v>
      </c>
      <c r="B28" s="563"/>
      <c r="C28" s="551" t="s">
        <v>51</v>
      </c>
      <c r="D28" s="552"/>
      <c r="E28" s="552"/>
      <c r="F28" s="552"/>
      <c r="G28" s="552"/>
      <c r="H28" s="552"/>
      <c r="I28" s="552"/>
      <c r="J28" s="552"/>
      <c r="K28" s="552"/>
      <c r="L28" s="552"/>
      <c r="M28" s="552"/>
      <c r="N28" s="553"/>
      <c r="O28" s="551" t="s">
        <v>52</v>
      </c>
      <c r="P28" s="552"/>
      <c r="Q28" s="552"/>
      <c r="R28" s="552"/>
      <c r="S28" s="552"/>
      <c r="T28" s="552"/>
      <c r="U28" s="552"/>
      <c r="V28" s="552"/>
      <c r="W28" s="552"/>
      <c r="X28" s="552"/>
      <c r="Y28" s="552"/>
      <c r="Z28" s="553"/>
      <c r="AA28" s="551" t="s">
        <v>53</v>
      </c>
      <c r="AB28" s="552"/>
      <c r="AC28" s="552"/>
      <c r="AD28" s="552"/>
      <c r="AE28" s="552"/>
      <c r="AF28" s="552"/>
      <c r="AG28" s="552"/>
      <c r="AH28" s="552"/>
      <c r="AI28" s="552"/>
      <c r="AJ28" s="552"/>
      <c r="AK28" s="552"/>
      <c r="AL28" s="553"/>
      <c r="AM28" s="551" t="s">
        <v>54</v>
      </c>
      <c r="AN28" s="552"/>
      <c r="AO28" s="552"/>
      <c r="AP28" s="552"/>
      <c r="AQ28" s="552"/>
      <c r="AR28" s="552"/>
      <c r="AS28" s="552"/>
      <c r="AT28" s="552"/>
      <c r="AU28" s="552"/>
      <c r="AV28" s="552"/>
      <c r="AW28" s="552"/>
      <c r="AX28" s="553"/>
      <c r="AY28" s="551" t="s">
        <v>55</v>
      </c>
      <c r="AZ28" s="552"/>
      <c r="BA28" s="552"/>
      <c r="BB28" s="552"/>
      <c r="BC28" s="552"/>
      <c r="BD28" s="552"/>
      <c r="BE28" s="552"/>
      <c r="BF28" s="552"/>
      <c r="BG28" s="552"/>
      <c r="BH28" s="552"/>
      <c r="BI28" s="552"/>
      <c r="BJ28" s="553"/>
      <c r="BK28" s="551" t="s">
        <v>56</v>
      </c>
      <c r="BL28" s="552"/>
      <c r="BM28" s="552"/>
      <c r="BN28" s="552"/>
      <c r="BO28" s="552"/>
      <c r="BP28" s="552"/>
      <c r="BQ28" s="552"/>
      <c r="BR28" s="552"/>
      <c r="BS28" s="552"/>
      <c r="BT28" s="552"/>
      <c r="BU28" s="552"/>
      <c r="BV28" s="553"/>
      <c r="BW28" s="551" t="s">
        <v>57</v>
      </c>
      <c r="BX28" s="552"/>
      <c r="BY28" s="552"/>
      <c r="BZ28" s="552"/>
      <c r="CA28" s="552"/>
      <c r="CB28" s="552"/>
      <c r="CC28" s="552"/>
      <c r="CD28" s="552"/>
      <c r="CE28" s="552"/>
      <c r="CF28" s="552"/>
      <c r="CG28" s="552"/>
      <c r="CH28" s="553"/>
      <c r="CI28" s="551" t="s">
        <v>58</v>
      </c>
      <c r="CJ28" s="552"/>
      <c r="CK28" s="552"/>
      <c r="CL28" s="552"/>
      <c r="CM28" s="552"/>
      <c r="CN28" s="552"/>
      <c r="CO28" s="552"/>
      <c r="CP28" s="552"/>
      <c r="CQ28" s="552"/>
      <c r="CR28" s="552"/>
      <c r="CS28" s="552"/>
      <c r="CT28" s="553"/>
      <c r="CU28" s="551" t="s">
        <v>59</v>
      </c>
      <c r="CV28" s="552"/>
      <c r="CW28" s="552"/>
      <c r="CX28" s="552"/>
      <c r="CY28" s="552"/>
      <c r="CZ28" s="552"/>
      <c r="DA28" s="552"/>
      <c r="DB28" s="552"/>
      <c r="DC28" s="552"/>
      <c r="DD28" s="552"/>
      <c r="DE28" s="552"/>
      <c r="DF28" s="553"/>
      <c r="DG28" s="551" t="s">
        <v>60</v>
      </c>
      <c r="DH28" s="552"/>
      <c r="DI28" s="552"/>
      <c r="DJ28" s="552"/>
      <c r="DK28" s="552"/>
      <c r="DL28" s="552"/>
      <c r="DM28" s="552"/>
      <c r="DN28" s="552"/>
      <c r="DO28" s="552"/>
      <c r="DP28" s="552"/>
      <c r="DQ28" s="552"/>
      <c r="DR28" s="553"/>
      <c r="DS28" s="554" t="s">
        <v>167</v>
      </c>
      <c r="DT28" s="555"/>
      <c r="DU28" s="555"/>
      <c r="DV28" s="556"/>
      <c r="DW28" s="560" t="s">
        <v>168</v>
      </c>
      <c r="DX28" s="555"/>
      <c r="DY28" s="555"/>
      <c r="DZ28" s="556"/>
      <c r="EA28" s="554" t="s">
        <v>167</v>
      </c>
      <c r="EB28" s="555"/>
      <c r="EC28" s="555" t="s">
        <v>168</v>
      </c>
      <c r="ED28" s="556"/>
      <c r="EE28" s="560" t="s">
        <v>61</v>
      </c>
      <c r="EF28" s="556"/>
    </row>
    <row r="29" spans="1:136">
      <c r="A29" s="564"/>
      <c r="B29" s="565"/>
      <c r="C29" s="548" t="s">
        <v>162</v>
      </c>
      <c r="D29" s="550"/>
      <c r="E29" s="550"/>
      <c r="F29" s="550"/>
      <c r="G29" s="550"/>
      <c r="H29" s="549"/>
      <c r="I29" s="536" t="s">
        <v>163</v>
      </c>
      <c r="J29" s="550"/>
      <c r="K29" s="550"/>
      <c r="L29" s="550"/>
      <c r="M29" s="550"/>
      <c r="N29" s="537"/>
      <c r="O29" s="548" t="s">
        <v>162</v>
      </c>
      <c r="P29" s="550"/>
      <c r="Q29" s="550"/>
      <c r="R29" s="550"/>
      <c r="S29" s="550"/>
      <c r="T29" s="549"/>
      <c r="U29" s="536" t="s">
        <v>163</v>
      </c>
      <c r="V29" s="550"/>
      <c r="W29" s="550"/>
      <c r="X29" s="550"/>
      <c r="Y29" s="550"/>
      <c r="Z29" s="537"/>
      <c r="AA29" s="548" t="s">
        <v>162</v>
      </c>
      <c r="AB29" s="550"/>
      <c r="AC29" s="550"/>
      <c r="AD29" s="550"/>
      <c r="AE29" s="550"/>
      <c r="AF29" s="549"/>
      <c r="AG29" s="536" t="s">
        <v>163</v>
      </c>
      <c r="AH29" s="550"/>
      <c r="AI29" s="550"/>
      <c r="AJ29" s="550"/>
      <c r="AK29" s="550"/>
      <c r="AL29" s="537"/>
      <c r="AM29" s="548" t="s">
        <v>162</v>
      </c>
      <c r="AN29" s="550"/>
      <c r="AO29" s="550"/>
      <c r="AP29" s="550"/>
      <c r="AQ29" s="550"/>
      <c r="AR29" s="549"/>
      <c r="AS29" s="536" t="s">
        <v>163</v>
      </c>
      <c r="AT29" s="550"/>
      <c r="AU29" s="550"/>
      <c r="AV29" s="550"/>
      <c r="AW29" s="550"/>
      <c r="AX29" s="537"/>
      <c r="AY29" s="548" t="s">
        <v>162</v>
      </c>
      <c r="AZ29" s="550"/>
      <c r="BA29" s="550"/>
      <c r="BB29" s="550"/>
      <c r="BC29" s="550"/>
      <c r="BD29" s="549"/>
      <c r="BE29" s="536" t="s">
        <v>163</v>
      </c>
      <c r="BF29" s="550"/>
      <c r="BG29" s="550"/>
      <c r="BH29" s="550"/>
      <c r="BI29" s="550"/>
      <c r="BJ29" s="537"/>
      <c r="BK29" s="548" t="s">
        <v>162</v>
      </c>
      <c r="BL29" s="550"/>
      <c r="BM29" s="550"/>
      <c r="BN29" s="550"/>
      <c r="BO29" s="550"/>
      <c r="BP29" s="549"/>
      <c r="BQ29" s="536" t="s">
        <v>163</v>
      </c>
      <c r="BR29" s="550"/>
      <c r="BS29" s="550"/>
      <c r="BT29" s="550"/>
      <c r="BU29" s="550"/>
      <c r="BV29" s="537"/>
      <c r="BW29" s="548" t="s">
        <v>162</v>
      </c>
      <c r="BX29" s="550"/>
      <c r="BY29" s="550"/>
      <c r="BZ29" s="550"/>
      <c r="CA29" s="550"/>
      <c r="CB29" s="549"/>
      <c r="CC29" s="536" t="s">
        <v>163</v>
      </c>
      <c r="CD29" s="550"/>
      <c r="CE29" s="550"/>
      <c r="CF29" s="550"/>
      <c r="CG29" s="550"/>
      <c r="CH29" s="537"/>
      <c r="CI29" s="548" t="s">
        <v>162</v>
      </c>
      <c r="CJ29" s="550"/>
      <c r="CK29" s="550"/>
      <c r="CL29" s="550"/>
      <c r="CM29" s="550"/>
      <c r="CN29" s="549"/>
      <c r="CO29" s="536" t="s">
        <v>163</v>
      </c>
      <c r="CP29" s="550"/>
      <c r="CQ29" s="550"/>
      <c r="CR29" s="550"/>
      <c r="CS29" s="550"/>
      <c r="CT29" s="537"/>
      <c r="CU29" s="548" t="s">
        <v>162</v>
      </c>
      <c r="CV29" s="550"/>
      <c r="CW29" s="550"/>
      <c r="CX29" s="550"/>
      <c r="CY29" s="550"/>
      <c r="CZ29" s="549"/>
      <c r="DA29" s="536" t="s">
        <v>163</v>
      </c>
      <c r="DB29" s="550"/>
      <c r="DC29" s="550"/>
      <c r="DD29" s="550"/>
      <c r="DE29" s="550"/>
      <c r="DF29" s="537"/>
      <c r="DG29" s="548" t="s">
        <v>162</v>
      </c>
      <c r="DH29" s="550"/>
      <c r="DI29" s="550"/>
      <c r="DJ29" s="550"/>
      <c r="DK29" s="550"/>
      <c r="DL29" s="549"/>
      <c r="DM29" s="536" t="s">
        <v>163</v>
      </c>
      <c r="DN29" s="550"/>
      <c r="DO29" s="550"/>
      <c r="DP29" s="550"/>
      <c r="DQ29" s="550"/>
      <c r="DR29" s="537"/>
      <c r="DS29" s="557"/>
      <c r="DT29" s="558"/>
      <c r="DU29" s="558"/>
      <c r="DV29" s="559"/>
      <c r="DW29" s="561"/>
      <c r="DX29" s="558"/>
      <c r="DY29" s="558"/>
      <c r="DZ29" s="559"/>
      <c r="EA29" s="557"/>
      <c r="EB29" s="558"/>
      <c r="EC29" s="558"/>
      <c r="ED29" s="559"/>
      <c r="EE29" s="561"/>
      <c r="EF29" s="559"/>
    </row>
    <row r="30" spans="1:136">
      <c r="A30" s="564"/>
      <c r="B30" s="565"/>
      <c r="C30" s="544" t="s">
        <v>164</v>
      </c>
      <c r="D30" s="545"/>
      <c r="E30" s="546" t="s">
        <v>165</v>
      </c>
      <c r="F30" s="545"/>
      <c r="G30" s="546" t="s">
        <v>43</v>
      </c>
      <c r="H30" s="545"/>
      <c r="I30" s="546" t="s">
        <v>164</v>
      </c>
      <c r="J30" s="545"/>
      <c r="K30" s="546" t="s">
        <v>165</v>
      </c>
      <c r="L30" s="545"/>
      <c r="M30" s="546" t="s">
        <v>43</v>
      </c>
      <c r="N30" s="547"/>
      <c r="O30" s="544" t="s">
        <v>164</v>
      </c>
      <c r="P30" s="545"/>
      <c r="Q30" s="546" t="s">
        <v>165</v>
      </c>
      <c r="R30" s="545"/>
      <c r="S30" s="546" t="s">
        <v>43</v>
      </c>
      <c r="T30" s="545"/>
      <c r="U30" s="546" t="s">
        <v>164</v>
      </c>
      <c r="V30" s="545"/>
      <c r="W30" s="546" t="s">
        <v>165</v>
      </c>
      <c r="X30" s="545"/>
      <c r="Y30" s="546" t="s">
        <v>43</v>
      </c>
      <c r="Z30" s="547"/>
      <c r="AA30" s="544" t="s">
        <v>164</v>
      </c>
      <c r="AB30" s="545"/>
      <c r="AC30" s="546" t="s">
        <v>165</v>
      </c>
      <c r="AD30" s="545"/>
      <c r="AE30" s="546" t="s">
        <v>43</v>
      </c>
      <c r="AF30" s="545"/>
      <c r="AG30" s="546" t="s">
        <v>164</v>
      </c>
      <c r="AH30" s="545"/>
      <c r="AI30" s="546" t="s">
        <v>165</v>
      </c>
      <c r="AJ30" s="545"/>
      <c r="AK30" s="546" t="s">
        <v>43</v>
      </c>
      <c r="AL30" s="547"/>
      <c r="AM30" s="544" t="s">
        <v>164</v>
      </c>
      <c r="AN30" s="545"/>
      <c r="AO30" s="546" t="s">
        <v>165</v>
      </c>
      <c r="AP30" s="545"/>
      <c r="AQ30" s="546" t="s">
        <v>43</v>
      </c>
      <c r="AR30" s="545"/>
      <c r="AS30" s="546" t="s">
        <v>164</v>
      </c>
      <c r="AT30" s="545"/>
      <c r="AU30" s="546" t="s">
        <v>165</v>
      </c>
      <c r="AV30" s="545"/>
      <c r="AW30" s="546" t="s">
        <v>43</v>
      </c>
      <c r="AX30" s="547"/>
      <c r="AY30" s="544" t="s">
        <v>164</v>
      </c>
      <c r="AZ30" s="545"/>
      <c r="BA30" s="546" t="s">
        <v>165</v>
      </c>
      <c r="BB30" s="545"/>
      <c r="BC30" s="546" t="s">
        <v>43</v>
      </c>
      <c r="BD30" s="545"/>
      <c r="BE30" s="546" t="s">
        <v>164</v>
      </c>
      <c r="BF30" s="545"/>
      <c r="BG30" s="546" t="s">
        <v>165</v>
      </c>
      <c r="BH30" s="545"/>
      <c r="BI30" s="546" t="s">
        <v>43</v>
      </c>
      <c r="BJ30" s="547"/>
      <c r="BK30" s="544" t="s">
        <v>164</v>
      </c>
      <c r="BL30" s="545"/>
      <c r="BM30" s="546" t="s">
        <v>165</v>
      </c>
      <c r="BN30" s="545"/>
      <c r="BO30" s="546" t="s">
        <v>43</v>
      </c>
      <c r="BP30" s="545"/>
      <c r="BQ30" s="546" t="s">
        <v>164</v>
      </c>
      <c r="BR30" s="545"/>
      <c r="BS30" s="546" t="s">
        <v>165</v>
      </c>
      <c r="BT30" s="545"/>
      <c r="BU30" s="546" t="s">
        <v>43</v>
      </c>
      <c r="BV30" s="547"/>
      <c r="BW30" s="544" t="s">
        <v>164</v>
      </c>
      <c r="BX30" s="545"/>
      <c r="BY30" s="546" t="s">
        <v>165</v>
      </c>
      <c r="BZ30" s="545"/>
      <c r="CA30" s="546" t="s">
        <v>43</v>
      </c>
      <c r="CB30" s="545"/>
      <c r="CC30" s="546" t="s">
        <v>164</v>
      </c>
      <c r="CD30" s="545"/>
      <c r="CE30" s="546" t="s">
        <v>165</v>
      </c>
      <c r="CF30" s="545"/>
      <c r="CG30" s="546" t="s">
        <v>43</v>
      </c>
      <c r="CH30" s="547"/>
      <c r="CI30" s="544" t="s">
        <v>164</v>
      </c>
      <c r="CJ30" s="545"/>
      <c r="CK30" s="546" t="s">
        <v>165</v>
      </c>
      <c r="CL30" s="545"/>
      <c r="CM30" s="546" t="s">
        <v>43</v>
      </c>
      <c r="CN30" s="545"/>
      <c r="CO30" s="546" t="s">
        <v>164</v>
      </c>
      <c r="CP30" s="545"/>
      <c r="CQ30" s="546" t="s">
        <v>165</v>
      </c>
      <c r="CR30" s="545"/>
      <c r="CS30" s="546" t="s">
        <v>43</v>
      </c>
      <c r="CT30" s="547"/>
      <c r="CU30" s="544" t="s">
        <v>164</v>
      </c>
      <c r="CV30" s="545"/>
      <c r="CW30" s="546" t="s">
        <v>165</v>
      </c>
      <c r="CX30" s="545"/>
      <c r="CY30" s="546" t="s">
        <v>43</v>
      </c>
      <c r="CZ30" s="545"/>
      <c r="DA30" s="546" t="s">
        <v>164</v>
      </c>
      <c r="DB30" s="545"/>
      <c r="DC30" s="546" t="s">
        <v>165</v>
      </c>
      <c r="DD30" s="545"/>
      <c r="DE30" s="546" t="s">
        <v>43</v>
      </c>
      <c r="DF30" s="547"/>
      <c r="DG30" s="544" t="s">
        <v>164</v>
      </c>
      <c r="DH30" s="545"/>
      <c r="DI30" s="546" t="s">
        <v>165</v>
      </c>
      <c r="DJ30" s="545"/>
      <c r="DK30" s="546" t="s">
        <v>43</v>
      </c>
      <c r="DL30" s="545"/>
      <c r="DM30" s="546" t="s">
        <v>164</v>
      </c>
      <c r="DN30" s="545"/>
      <c r="DO30" s="546" t="s">
        <v>165</v>
      </c>
      <c r="DP30" s="545"/>
      <c r="DQ30" s="546" t="s">
        <v>43</v>
      </c>
      <c r="DR30" s="547"/>
      <c r="DS30" s="548" t="s">
        <v>164</v>
      </c>
      <c r="DT30" s="549"/>
      <c r="DU30" s="536" t="s">
        <v>165</v>
      </c>
      <c r="DV30" s="537"/>
      <c r="DW30" s="550" t="s">
        <v>164</v>
      </c>
      <c r="DX30" s="549"/>
      <c r="DY30" s="536" t="s">
        <v>165</v>
      </c>
      <c r="DZ30" s="537"/>
      <c r="EA30" s="557"/>
      <c r="EB30" s="558"/>
      <c r="EC30" s="558"/>
      <c r="ED30" s="559"/>
      <c r="EE30" s="561"/>
      <c r="EF30" s="559"/>
    </row>
    <row r="31" spans="1:136">
      <c r="A31" s="566"/>
      <c r="B31" s="567"/>
      <c r="C31" s="137" t="s">
        <v>147</v>
      </c>
      <c r="D31" s="105" t="s">
        <v>166</v>
      </c>
      <c r="E31" s="105" t="s">
        <v>147</v>
      </c>
      <c r="F31" s="105" t="s">
        <v>166</v>
      </c>
      <c r="G31" s="105" t="s">
        <v>147</v>
      </c>
      <c r="H31" s="105" t="s">
        <v>166</v>
      </c>
      <c r="I31" s="105" t="s">
        <v>147</v>
      </c>
      <c r="J31" s="105" t="s">
        <v>166</v>
      </c>
      <c r="K31" s="105" t="s">
        <v>147</v>
      </c>
      <c r="L31" s="105" t="s">
        <v>166</v>
      </c>
      <c r="M31" s="105" t="s">
        <v>147</v>
      </c>
      <c r="N31" s="138" t="s">
        <v>166</v>
      </c>
      <c r="O31" s="137" t="s">
        <v>147</v>
      </c>
      <c r="P31" s="105" t="s">
        <v>166</v>
      </c>
      <c r="Q31" s="105" t="s">
        <v>147</v>
      </c>
      <c r="R31" s="105" t="s">
        <v>166</v>
      </c>
      <c r="S31" s="105" t="s">
        <v>147</v>
      </c>
      <c r="T31" s="105" t="s">
        <v>166</v>
      </c>
      <c r="U31" s="105" t="s">
        <v>147</v>
      </c>
      <c r="V31" s="105" t="s">
        <v>166</v>
      </c>
      <c r="W31" s="105" t="s">
        <v>147</v>
      </c>
      <c r="X31" s="105" t="s">
        <v>166</v>
      </c>
      <c r="Y31" s="105" t="s">
        <v>147</v>
      </c>
      <c r="Z31" s="138" t="s">
        <v>166</v>
      </c>
      <c r="AA31" s="137" t="s">
        <v>147</v>
      </c>
      <c r="AB31" s="105" t="s">
        <v>166</v>
      </c>
      <c r="AC31" s="105" t="s">
        <v>147</v>
      </c>
      <c r="AD31" s="105" t="s">
        <v>166</v>
      </c>
      <c r="AE31" s="105" t="s">
        <v>147</v>
      </c>
      <c r="AF31" s="105" t="s">
        <v>166</v>
      </c>
      <c r="AG31" s="105" t="s">
        <v>147</v>
      </c>
      <c r="AH31" s="105" t="s">
        <v>166</v>
      </c>
      <c r="AI31" s="105" t="s">
        <v>147</v>
      </c>
      <c r="AJ31" s="105" t="s">
        <v>166</v>
      </c>
      <c r="AK31" s="105" t="s">
        <v>147</v>
      </c>
      <c r="AL31" s="138" t="s">
        <v>166</v>
      </c>
      <c r="AM31" s="137" t="s">
        <v>147</v>
      </c>
      <c r="AN31" s="105" t="s">
        <v>166</v>
      </c>
      <c r="AO31" s="105" t="s">
        <v>147</v>
      </c>
      <c r="AP31" s="105" t="s">
        <v>166</v>
      </c>
      <c r="AQ31" s="105" t="s">
        <v>147</v>
      </c>
      <c r="AR31" s="105" t="s">
        <v>166</v>
      </c>
      <c r="AS31" s="105" t="s">
        <v>147</v>
      </c>
      <c r="AT31" s="105" t="s">
        <v>166</v>
      </c>
      <c r="AU31" s="105" t="s">
        <v>147</v>
      </c>
      <c r="AV31" s="105" t="s">
        <v>166</v>
      </c>
      <c r="AW31" s="105" t="s">
        <v>147</v>
      </c>
      <c r="AX31" s="138" t="s">
        <v>166</v>
      </c>
      <c r="AY31" s="137" t="s">
        <v>147</v>
      </c>
      <c r="AZ31" s="105" t="s">
        <v>166</v>
      </c>
      <c r="BA31" s="105" t="s">
        <v>147</v>
      </c>
      <c r="BB31" s="105" t="s">
        <v>166</v>
      </c>
      <c r="BC31" s="105" t="s">
        <v>147</v>
      </c>
      <c r="BD31" s="105" t="s">
        <v>166</v>
      </c>
      <c r="BE31" s="105" t="s">
        <v>147</v>
      </c>
      <c r="BF31" s="105" t="s">
        <v>166</v>
      </c>
      <c r="BG31" s="105" t="s">
        <v>147</v>
      </c>
      <c r="BH31" s="105" t="s">
        <v>166</v>
      </c>
      <c r="BI31" s="105" t="s">
        <v>147</v>
      </c>
      <c r="BJ31" s="138" t="s">
        <v>166</v>
      </c>
      <c r="BK31" s="137" t="s">
        <v>147</v>
      </c>
      <c r="BL31" s="105" t="s">
        <v>166</v>
      </c>
      <c r="BM31" s="105" t="s">
        <v>147</v>
      </c>
      <c r="BN31" s="105" t="s">
        <v>166</v>
      </c>
      <c r="BO31" s="105" t="s">
        <v>147</v>
      </c>
      <c r="BP31" s="105" t="s">
        <v>166</v>
      </c>
      <c r="BQ31" s="105" t="s">
        <v>147</v>
      </c>
      <c r="BR31" s="105" t="s">
        <v>166</v>
      </c>
      <c r="BS31" s="105" t="s">
        <v>147</v>
      </c>
      <c r="BT31" s="105" t="s">
        <v>166</v>
      </c>
      <c r="BU31" s="105" t="s">
        <v>147</v>
      </c>
      <c r="BV31" s="138" t="s">
        <v>166</v>
      </c>
      <c r="BW31" s="137" t="s">
        <v>147</v>
      </c>
      <c r="BX31" s="105" t="s">
        <v>166</v>
      </c>
      <c r="BY31" s="105" t="s">
        <v>147</v>
      </c>
      <c r="BZ31" s="105" t="s">
        <v>166</v>
      </c>
      <c r="CA31" s="105" t="s">
        <v>147</v>
      </c>
      <c r="CB31" s="105" t="s">
        <v>166</v>
      </c>
      <c r="CC31" s="105" t="s">
        <v>147</v>
      </c>
      <c r="CD31" s="105" t="s">
        <v>166</v>
      </c>
      <c r="CE31" s="105" t="s">
        <v>147</v>
      </c>
      <c r="CF31" s="105" t="s">
        <v>166</v>
      </c>
      <c r="CG31" s="105" t="s">
        <v>147</v>
      </c>
      <c r="CH31" s="138" t="s">
        <v>166</v>
      </c>
      <c r="CI31" s="137" t="s">
        <v>147</v>
      </c>
      <c r="CJ31" s="105" t="s">
        <v>166</v>
      </c>
      <c r="CK31" s="105" t="s">
        <v>147</v>
      </c>
      <c r="CL31" s="105" t="s">
        <v>166</v>
      </c>
      <c r="CM31" s="105" t="s">
        <v>147</v>
      </c>
      <c r="CN31" s="105" t="s">
        <v>166</v>
      </c>
      <c r="CO31" s="105" t="s">
        <v>147</v>
      </c>
      <c r="CP31" s="105" t="s">
        <v>166</v>
      </c>
      <c r="CQ31" s="105" t="s">
        <v>147</v>
      </c>
      <c r="CR31" s="105" t="s">
        <v>166</v>
      </c>
      <c r="CS31" s="105" t="s">
        <v>147</v>
      </c>
      <c r="CT31" s="138" t="s">
        <v>166</v>
      </c>
      <c r="CU31" s="137" t="s">
        <v>147</v>
      </c>
      <c r="CV31" s="105" t="s">
        <v>166</v>
      </c>
      <c r="CW31" s="105" t="s">
        <v>147</v>
      </c>
      <c r="CX31" s="105" t="s">
        <v>166</v>
      </c>
      <c r="CY31" s="105" t="s">
        <v>147</v>
      </c>
      <c r="CZ31" s="105" t="s">
        <v>166</v>
      </c>
      <c r="DA31" s="105" t="s">
        <v>147</v>
      </c>
      <c r="DB31" s="105" t="s">
        <v>166</v>
      </c>
      <c r="DC31" s="105" t="s">
        <v>147</v>
      </c>
      <c r="DD31" s="105" t="s">
        <v>166</v>
      </c>
      <c r="DE31" s="105" t="s">
        <v>147</v>
      </c>
      <c r="DF31" s="138" t="s">
        <v>166</v>
      </c>
      <c r="DG31" s="137" t="s">
        <v>147</v>
      </c>
      <c r="DH31" s="105" t="s">
        <v>166</v>
      </c>
      <c r="DI31" s="105" t="s">
        <v>147</v>
      </c>
      <c r="DJ31" s="105" t="s">
        <v>166</v>
      </c>
      <c r="DK31" s="105" t="s">
        <v>147</v>
      </c>
      <c r="DL31" s="105" t="s">
        <v>166</v>
      </c>
      <c r="DM31" s="105" t="s">
        <v>147</v>
      </c>
      <c r="DN31" s="105" t="s">
        <v>166</v>
      </c>
      <c r="DO31" s="105" t="s">
        <v>147</v>
      </c>
      <c r="DP31" s="105" t="s">
        <v>166</v>
      </c>
      <c r="DQ31" s="105" t="s">
        <v>147</v>
      </c>
      <c r="DR31" s="138" t="s">
        <v>166</v>
      </c>
      <c r="DS31" s="137" t="s">
        <v>147</v>
      </c>
      <c r="DT31" s="105" t="s">
        <v>166</v>
      </c>
      <c r="DU31" s="105" t="s">
        <v>147</v>
      </c>
      <c r="DV31" s="138" t="s">
        <v>166</v>
      </c>
      <c r="DW31" s="322" t="s">
        <v>147</v>
      </c>
      <c r="DX31" s="105" t="s">
        <v>166</v>
      </c>
      <c r="DY31" s="105" t="s">
        <v>147</v>
      </c>
      <c r="DZ31" s="138" t="s">
        <v>166</v>
      </c>
      <c r="EA31" s="137" t="s">
        <v>147</v>
      </c>
      <c r="EB31" s="105" t="s">
        <v>166</v>
      </c>
      <c r="EC31" s="105" t="s">
        <v>147</v>
      </c>
      <c r="ED31" s="138" t="s">
        <v>166</v>
      </c>
      <c r="EE31" s="561"/>
      <c r="EF31" s="559"/>
    </row>
    <row r="32" spans="1:136" ht="15.75" thickBot="1">
      <c r="A32" s="126">
        <v>1</v>
      </c>
      <c r="B32" s="128" t="s">
        <v>169</v>
      </c>
      <c r="C32" s="126" t="e">
        <f>'Expected mobilities'!AB35</f>
        <v>#N/A</v>
      </c>
      <c r="D32" s="126" t="e">
        <f>'Expected mobilities'!AC35</f>
        <v>#N/A</v>
      </c>
      <c r="E32" s="126" t="e">
        <f>'Expected mobilities'!AD35</f>
        <v>#N/A</v>
      </c>
      <c r="F32" s="126" t="e">
        <f>'Expected mobilities'!AE35</f>
        <v>#N/A</v>
      </c>
      <c r="G32" s="126" t="e">
        <f>'Expected mobilities'!AF35</f>
        <v>#N/A</v>
      </c>
      <c r="H32" s="126" t="e">
        <f>'Expected mobilities'!AG35</f>
        <v>#N/A</v>
      </c>
      <c r="I32" s="126" t="e">
        <f>'Expected mobilities'!AH35</f>
        <v>#N/A</v>
      </c>
      <c r="J32" s="126" t="e">
        <f>'Expected mobilities'!AI35</f>
        <v>#N/A</v>
      </c>
      <c r="K32" s="126" t="e">
        <f>'Expected mobilities'!AJ35</f>
        <v>#N/A</v>
      </c>
      <c r="L32" s="126" t="e">
        <f>'Expected mobilities'!AK35</f>
        <v>#N/A</v>
      </c>
      <c r="M32" s="126" t="e">
        <f>'Expected mobilities'!AL35</f>
        <v>#N/A</v>
      </c>
      <c r="N32" s="126" t="e">
        <f>'Expected mobilities'!AM35</f>
        <v>#N/A</v>
      </c>
      <c r="O32" s="126" t="e">
        <f>'Expected mobilities'!AN35</f>
        <v>#N/A</v>
      </c>
      <c r="P32" s="126" t="e">
        <f>'Expected mobilities'!AO35</f>
        <v>#N/A</v>
      </c>
      <c r="Q32" s="126" t="e">
        <f>'Expected mobilities'!AP35</f>
        <v>#N/A</v>
      </c>
      <c r="R32" s="126" t="e">
        <f>'Expected mobilities'!AQ35</f>
        <v>#N/A</v>
      </c>
      <c r="S32" s="126" t="e">
        <f>'Expected mobilities'!AR35</f>
        <v>#N/A</v>
      </c>
      <c r="T32" s="126" t="e">
        <f>'Expected mobilities'!AS35</f>
        <v>#N/A</v>
      </c>
      <c r="U32" s="126" t="e">
        <f>'Expected mobilities'!AT35</f>
        <v>#N/A</v>
      </c>
      <c r="V32" s="126" t="e">
        <f>'Expected mobilities'!AU35</f>
        <v>#N/A</v>
      </c>
      <c r="W32" s="126" t="e">
        <f>'Expected mobilities'!AV35</f>
        <v>#N/A</v>
      </c>
      <c r="X32" s="126" t="e">
        <f>'Expected mobilities'!AW35</f>
        <v>#N/A</v>
      </c>
      <c r="Y32" s="126" t="e">
        <f>'Expected mobilities'!AX35</f>
        <v>#N/A</v>
      </c>
      <c r="Z32" s="126" t="e">
        <f>'Expected mobilities'!AY35</f>
        <v>#N/A</v>
      </c>
      <c r="AA32" s="126" t="e">
        <f>'Expected mobilities'!AZ35</f>
        <v>#N/A</v>
      </c>
      <c r="AB32" s="126" t="e">
        <f>'Expected mobilities'!BA35</f>
        <v>#N/A</v>
      </c>
      <c r="AC32" s="126" t="e">
        <f>'Expected mobilities'!BB35</f>
        <v>#N/A</v>
      </c>
      <c r="AD32" s="126" t="e">
        <f>'Expected mobilities'!BC35</f>
        <v>#N/A</v>
      </c>
      <c r="AE32" s="126" t="e">
        <f>'Expected mobilities'!BD35</f>
        <v>#N/A</v>
      </c>
      <c r="AF32" s="126" t="e">
        <f>'Expected mobilities'!BE35</f>
        <v>#N/A</v>
      </c>
      <c r="AG32" s="126" t="e">
        <f>'Expected mobilities'!BF35</f>
        <v>#N/A</v>
      </c>
      <c r="AH32" s="126" t="e">
        <f>'Expected mobilities'!BG35</f>
        <v>#N/A</v>
      </c>
      <c r="AI32" s="126" t="e">
        <f>'Expected mobilities'!BH35</f>
        <v>#N/A</v>
      </c>
      <c r="AJ32" s="126" t="e">
        <f>'Expected mobilities'!BI35</f>
        <v>#N/A</v>
      </c>
      <c r="AK32" s="126" t="e">
        <f>'Expected mobilities'!BJ35</f>
        <v>#N/A</v>
      </c>
      <c r="AL32" s="126" t="e">
        <f>'Expected mobilities'!BK35</f>
        <v>#N/A</v>
      </c>
      <c r="AM32" s="126" t="e">
        <f>'Expected mobilities'!BL35</f>
        <v>#N/A</v>
      </c>
      <c r="AN32" s="126" t="e">
        <f>'Expected mobilities'!BM35</f>
        <v>#N/A</v>
      </c>
      <c r="AO32" s="126" t="e">
        <f>'Expected mobilities'!BN35</f>
        <v>#N/A</v>
      </c>
      <c r="AP32" s="126" t="e">
        <f>'Expected mobilities'!BO35</f>
        <v>#N/A</v>
      </c>
      <c r="AQ32" s="126" t="e">
        <f>'Expected mobilities'!BP35</f>
        <v>#N/A</v>
      </c>
      <c r="AR32" s="126" t="e">
        <f>'Expected mobilities'!BQ35</f>
        <v>#N/A</v>
      </c>
      <c r="AS32" s="126" t="e">
        <f>'Expected mobilities'!BR35</f>
        <v>#N/A</v>
      </c>
      <c r="AT32" s="126" t="e">
        <f>'Expected mobilities'!BS35</f>
        <v>#N/A</v>
      </c>
      <c r="AU32" s="126" t="e">
        <f>'Expected mobilities'!BT35</f>
        <v>#N/A</v>
      </c>
      <c r="AV32" s="126" t="e">
        <f>'Expected mobilities'!BU35</f>
        <v>#N/A</v>
      </c>
      <c r="AW32" s="126" t="e">
        <f>'Expected mobilities'!BV35</f>
        <v>#N/A</v>
      </c>
      <c r="AX32" s="126" t="e">
        <f>'Expected mobilities'!BW35</f>
        <v>#N/A</v>
      </c>
      <c r="AY32" s="126" t="e">
        <f>'Expected mobilities'!BX35</f>
        <v>#N/A</v>
      </c>
      <c r="AZ32" s="126" t="e">
        <f>'Expected mobilities'!BY35</f>
        <v>#N/A</v>
      </c>
      <c r="BA32" s="126" t="e">
        <f>'Expected mobilities'!BZ35</f>
        <v>#N/A</v>
      </c>
      <c r="BB32" s="126" t="e">
        <f>'Expected mobilities'!CA35</f>
        <v>#N/A</v>
      </c>
      <c r="BC32" s="126" t="e">
        <f>'Expected mobilities'!CB35</f>
        <v>#N/A</v>
      </c>
      <c r="BD32" s="126" t="e">
        <f>'Expected mobilities'!CC35</f>
        <v>#N/A</v>
      </c>
      <c r="BE32" s="126" t="e">
        <f>'Expected mobilities'!CD35</f>
        <v>#N/A</v>
      </c>
      <c r="BF32" s="126" t="e">
        <f>'Expected mobilities'!CE35</f>
        <v>#N/A</v>
      </c>
      <c r="BG32" s="126" t="e">
        <f>'Expected mobilities'!CF35</f>
        <v>#N/A</v>
      </c>
      <c r="BH32" s="126" t="e">
        <f>'Expected mobilities'!CG35</f>
        <v>#N/A</v>
      </c>
      <c r="BI32" s="126" t="e">
        <f>'Expected mobilities'!CH35</f>
        <v>#N/A</v>
      </c>
      <c r="BJ32" s="126" t="e">
        <f>'Expected mobilities'!CI35</f>
        <v>#N/A</v>
      </c>
      <c r="BK32" s="126" t="e">
        <f>'Expected mobilities'!CJ35</f>
        <v>#N/A</v>
      </c>
      <c r="BL32" s="126" t="e">
        <f>'Expected mobilities'!CK35</f>
        <v>#N/A</v>
      </c>
      <c r="BM32" s="126" t="e">
        <f>'Expected mobilities'!CL35</f>
        <v>#N/A</v>
      </c>
      <c r="BN32" s="126" t="e">
        <f>'Expected mobilities'!CM35</f>
        <v>#N/A</v>
      </c>
      <c r="BO32" s="126" t="e">
        <f>'Expected mobilities'!CN35</f>
        <v>#N/A</v>
      </c>
      <c r="BP32" s="126" t="e">
        <f>'Expected mobilities'!CO35</f>
        <v>#N/A</v>
      </c>
      <c r="BQ32" s="126" t="e">
        <f>'Expected mobilities'!CP35</f>
        <v>#N/A</v>
      </c>
      <c r="BR32" s="126" t="e">
        <f>'Expected mobilities'!CQ35</f>
        <v>#N/A</v>
      </c>
      <c r="BS32" s="126" t="e">
        <f>'Expected mobilities'!CR35</f>
        <v>#N/A</v>
      </c>
      <c r="BT32" s="126" t="e">
        <f>'Expected mobilities'!CS35</f>
        <v>#N/A</v>
      </c>
      <c r="BU32" s="126" t="e">
        <f>'Expected mobilities'!CT35</f>
        <v>#N/A</v>
      </c>
      <c r="BV32" s="126" t="e">
        <f>'Expected mobilities'!CU35</f>
        <v>#N/A</v>
      </c>
      <c r="BW32" s="126" t="e">
        <f>'Expected mobilities'!CV35</f>
        <v>#N/A</v>
      </c>
      <c r="BX32" s="126" t="e">
        <f>'Expected mobilities'!CW35</f>
        <v>#N/A</v>
      </c>
      <c r="BY32" s="126" t="e">
        <f>'Expected mobilities'!CX35</f>
        <v>#N/A</v>
      </c>
      <c r="BZ32" s="126" t="e">
        <f>'Expected mobilities'!CY35</f>
        <v>#N/A</v>
      </c>
      <c r="CA32" s="126" t="e">
        <f>'Expected mobilities'!CZ35</f>
        <v>#N/A</v>
      </c>
      <c r="CB32" s="126" t="e">
        <f>'Expected mobilities'!DA35</f>
        <v>#N/A</v>
      </c>
      <c r="CC32" s="126" t="e">
        <f>'Expected mobilities'!DB35</f>
        <v>#N/A</v>
      </c>
      <c r="CD32" s="126" t="e">
        <f>'Expected mobilities'!DC35</f>
        <v>#N/A</v>
      </c>
      <c r="CE32" s="126" t="e">
        <f>'Expected mobilities'!DD35</f>
        <v>#N/A</v>
      </c>
      <c r="CF32" s="126" t="e">
        <f>'Expected mobilities'!DE35</f>
        <v>#N/A</v>
      </c>
      <c r="CG32" s="126" t="e">
        <f>'Expected mobilities'!DF35</f>
        <v>#N/A</v>
      </c>
      <c r="CH32" s="126" t="e">
        <f>'Expected mobilities'!DG35</f>
        <v>#N/A</v>
      </c>
      <c r="CI32" s="126" t="e">
        <f>'Expected mobilities'!DH35</f>
        <v>#N/A</v>
      </c>
      <c r="CJ32" s="126" t="e">
        <f>'Expected mobilities'!DI35</f>
        <v>#N/A</v>
      </c>
      <c r="CK32" s="126" t="e">
        <f>'Expected mobilities'!DJ35</f>
        <v>#N/A</v>
      </c>
      <c r="CL32" s="126" t="e">
        <f>'Expected mobilities'!DK35</f>
        <v>#N/A</v>
      </c>
      <c r="CM32" s="126" t="e">
        <f>'Expected mobilities'!DL35</f>
        <v>#N/A</v>
      </c>
      <c r="CN32" s="126" t="e">
        <f>'Expected mobilities'!DM35</f>
        <v>#N/A</v>
      </c>
      <c r="CO32" s="126" t="e">
        <f>'Expected mobilities'!DN35</f>
        <v>#N/A</v>
      </c>
      <c r="CP32" s="126" t="e">
        <f>'Expected mobilities'!DO35</f>
        <v>#N/A</v>
      </c>
      <c r="CQ32" s="126" t="e">
        <f>'Expected mobilities'!DP35</f>
        <v>#N/A</v>
      </c>
      <c r="CR32" s="126" t="e">
        <f>'Expected mobilities'!DQ35</f>
        <v>#N/A</v>
      </c>
      <c r="CS32" s="126" t="e">
        <f>'Expected mobilities'!DR35</f>
        <v>#N/A</v>
      </c>
      <c r="CT32" s="126" t="e">
        <f>'Expected mobilities'!DS35</f>
        <v>#N/A</v>
      </c>
      <c r="CU32" s="126" t="e">
        <f>'Expected mobilities'!DT35</f>
        <v>#N/A</v>
      </c>
      <c r="CV32" s="126" t="e">
        <f>'Expected mobilities'!DU35</f>
        <v>#N/A</v>
      </c>
      <c r="CW32" s="126" t="e">
        <f>'Expected mobilities'!DV35</f>
        <v>#N/A</v>
      </c>
      <c r="CX32" s="126" t="e">
        <f>'Expected mobilities'!DW35</f>
        <v>#N/A</v>
      </c>
      <c r="CY32" s="126" t="e">
        <f>'Expected mobilities'!DX35</f>
        <v>#N/A</v>
      </c>
      <c r="CZ32" s="126" t="e">
        <f>'Expected mobilities'!DY35</f>
        <v>#N/A</v>
      </c>
      <c r="DA32" s="126" t="e">
        <f>'Expected mobilities'!DZ35</f>
        <v>#N/A</v>
      </c>
      <c r="DB32" s="126" t="e">
        <f>'Expected mobilities'!EA35</f>
        <v>#N/A</v>
      </c>
      <c r="DC32" s="126" t="e">
        <f>'Expected mobilities'!EB35</f>
        <v>#N/A</v>
      </c>
      <c r="DD32" s="126" t="e">
        <f>'Expected mobilities'!EC35</f>
        <v>#N/A</v>
      </c>
      <c r="DE32" s="126" t="e">
        <f>'Expected mobilities'!ED35</f>
        <v>#N/A</v>
      </c>
      <c r="DF32" s="126" t="e">
        <f>'Expected mobilities'!EE35</f>
        <v>#N/A</v>
      </c>
      <c r="DG32" s="126" t="e">
        <f>'Expected mobilities'!EF35</f>
        <v>#N/A</v>
      </c>
      <c r="DH32" s="126" t="e">
        <f>'Expected mobilities'!EG35</f>
        <v>#N/A</v>
      </c>
      <c r="DI32" s="126" t="e">
        <f>'Expected mobilities'!EH35</f>
        <v>#N/A</v>
      </c>
      <c r="DJ32" s="126" t="e">
        <f>'Expected mobilities'!EI35</f>
        <v>#N/A</v>
      </c>
      <c r="DK32" s="126" t="e">
        <f>'Expected mobilities'!EJ35</f>
        <v>#N/A</v>
      </c>
      <c r="DL32" s="126" t="e">
        <f>'Expected mobilities'!EK35</f>
        <v>#N/A</v>
      </c>
      <c r="DM32" s="126" t="e">
        <f>'Expected mobilities'!EL35</f>
        <v>#N/A</v>
      </c>
      <c r="DN32" s="126" t="e">
        <f>'Expected mobilities'!EM35</f>
        <v>#N/A</v>
      </c>
      <c r="DO32" s="126" t="e">
        <f>'Expected mobilities'!EN35</f>
        <v>#N/A</v>
      </c>
      <c r="DP32" s="126" t="e">
        <f>'Expected mobilities'!EO35</f>
        <v>#N/A</v>
      </c>
      <c r="DQ32" s="126" t="e">
        <f>'Expected mobilities'!EP35</f>
        <v>#N/A</v>
      </c>
      <c r="DR32" s="126" t="e">
        <f>'Expected mobilities'!EQ35</f>
        <v>#N/A</v>
      </c>
      <c r="DS32" s="139" t="e">
        <f>C32+O32+AA32+AM32+AY32+BK32+BW32+CI32+CU32+DG32</f>
        <v>#N/A</v>
      </c>
      <c r="DT32" s="10" t="e">
        <f t="shared" ref="DT32" si="10">D32+P32+AB32+AN32+AZ32+BL32+BX32+CJ32+CV32+DH32</f>
        <v>#N/A</v>
      </c>
      <c r="DU32" s="10" t="e">
        <f>E32+Q32+AC32+AO32+BA32+BM32+BY32+CK32+CW32+DI32</f>
        <v>#N/A</v>
      </c>
      <c r="DV32" s="12" t="e">
        <f t="shared" ref="DV32" si="11">F32+R32+AD32+AP32+BB32+BN32+BZ32+CL32+CX32+DJ32</f>
        <v>#N/A</v>
      </c>
      <c r="DW32" s="136" t="e">
        <f>I32+U32+AG32+AS32+BE32+BQ32+CC32+CO32+DA32+DM32</f>
        <v>#N/A</v>
      </c>
      <c r="DX32" s="10" t="e">
        <f t="shared" ref="DX32" si="12">J32+V32+AH32+AT32+BF32+BR32+CD32+CP32+DB32+DN32</f>
        <v>#N/A</v>
      </c>
      <c r="DY32" s="10" t="e">
        <f t="shared" ref="DY32" si="13">K32+W32+AI32+AU32+BG32+BS32+CE32+CQ32+DC32+DO32</f>
        <v>#N/A</v>
      </c>
      <c r="DZ32" s="12" t="e">
        <f t="shared" ref="DZ32" si="14">L32+X32+AJ32+AV32+BH32+BT32+CF32+CR32+DD32+DP32</f>
        <v>#N/A</v>
      </c>
      <c r="EA32" s="139" t="e">
        <f>DS32+DU32</f>
        <v>#N/A</v>
      </c>
      <c r="EB32" s="10" t="e">
        <f>DT32+DV32</f>
        <v>#N/A</v>
      </c>
      <c r="EC32" s="10" t="e">
        <f>DW32+DY32</f>
        <v>#N/A</v>
      </c>
      <c r="ED32" s="12" t="e">
        <f>DX32+DZ32</f>
        <v>#N/A</v>
      </c>
      <c r="EE32" s="323" t="e">
        <f>EA32+EC32</f>
        <v>#N/A</v>
      </c>
      <c r="EF32" s="127" t="e">
        <f>EB32+ED32</f>
        <v>#N/A</v>
      </c>
    </row>
    <row r="33" spans="1:136" s="124" customFormat="1" ht="16.5" thickBot="1">
      <c r="A33" s="130"/>
      <c r="B33" s="132"/>
      <c r="C33" s="538"/>
      <c r="D33" s="539"/>
      <c r="E33" s="539"/>
      <c r="F33" s="539"/>
      <c r="G33" s="539"/>
      <c r="H33" s="539"/>
      <c r="I33" s="539"/>
      <c r="J33" s="539"/>
      <c r="K33" s="539"/>
      <c r="L33" s="539"/>
      <c r="M33" s="539"/>
      <c r="N33" s="540"/>
      <c r="O33" s="538"/>
      <c r="P33" s="539"/>
      <c r="Q33" s="539"/>
      <c r="R33" s="539"/>
      <c r="S33" s="539"/>
      <c r="T33" s="539"/>
      <c r="U33" s="539"/>
      <c r="V33" s="539"/>
      <c r="W33" s="539"/>
      <c r="X33" s="539"/>
      <c r="Y33" s="539"/>
      <c r="Z33" s="540"/>
      <c r="AA33" s="538"/>
      <c r="AB33" s="539"/>
      <c r="AC33" s="539"/>
      <c r="AD33" s="539"/>
      <c r="AE33" s="539"/>
      <c r="AF33" s="539"/>
      <c r="AG33" s="539"/>
      <c r="AH33" s="539"/>
      <c r="AI33" s="539"/>
      <c r="AJ33" s="539"/>
      <c r="AK33" s="539"/>
      <c r="AL33" s="540"/>
      <c r="AM33" s="538"/>
      <c r="AN33" s="539"/>
      <c r="AO33" s="539"/>
      <c r="AP33" s="539"/>
      <c r="AQ33" s="539"/>
      <c r="AR33" s="539"/>
      <c r="AS33" s="539"/>
      <c r="AT33" s="539"/>
      <c r="AU33" s="539"/>
      <c r="AV33" s="539"/>
      <c r="AW33" s="539"/>
      <c r="AX33" s="540"/>
      <c r="AY33" s="538"/>
      <c r="AZ33" s="539"/>
      <c r="BA33" s="539"/>
      <c r="BB33" s="539"/>
      <c r="BC33" s="539"/>
      <c r="BD33" s="539"/>
      <c r="BE33" s="539"/>
      <c r="BF33" s="539"/>
      <c r="BG33" s="539"/>
      <c r="BH33" s="539"/>
      <c r="BI33" s="539"/>
      <c r="BJ33" s="540"/>
      <c r="BK33" s="538"/>
      <c r="BL33" s="539"/>
      <c r="BM33" s="539"/>
      <c r="BN33" s="539"/>
      <c r="BO33" s="539"/>
      <c r="BP33" s="539"/>
      <c r="BQ33" s="539"/>
      <c r="BR33" s="539"/>
      <c r="BS33" s="539"/>
      <c r="BT33" s="539"/>
      <c r="BU33" s="539"/>
      <c r="BV33" s="540"/>
      <c r="BW33" s="541"/>
      <c r="BX33" s="542"/>
      <c r="BY33" s="542"/>
      <c r="BZ33" s="542"/>
      <c r="CA33" s="542"/>
      <c r="CB33" s="542"/>
      <c r="CC33" s="542"/>
      <c r="CD33" s="542"/>
      <c r="CE33" s="542"/>
      <c r="CF33" s="542"/>
      <c r="CG33" s="542"/>
      <c r="CH33" s="543"/>
      <c r="CI33" s="541"/>
      <c r="CJ33" s="542"/>
      <c r="CK33" s="542"/>
      <c r="CL33" s="542"/>
      <c r="CM33" s="542"/>
      <c r="CN33" s="542"/>
      <c r="CO33" s="542"/>
      <c r="CP33" s="542"/>
      <c r="CQ33" s="542"/>
      <c r="CR33" s="542"/>
      <c r="CS33" s="542"/>
      <c r="CT33" s="543"/>
      <c r="CU33" s="541"/>
      <c r="CV33" s="542"/>
      <c r="CW33" s="542"/>
      <c r="CX33" s="542"/>
      <c r="CY33" s="542"/>
      <c r="CZ33" s="542"/>
      <c r="DA33" s="542"/>
      <c r="DB33" s="542"/>
      <c r="DC33" s="542"/>
      <c r="DD33" s="542"/>
      <c r="DE33" s="542"/>
      <c r="DF33" s="543"/>
      <c r="DG33" s="541"/>
      <c r="DH33" s="542"/>
      <c r="DI33" s="542"/>
      <c r="DJ33" s="542"/>
      <c r="DK33" s="542"/>
      <c r="DL33" s="542"/>
      <c r="DM33" s="542"/>
      <c r="DN33" s="542"/>
      <c r="DO33" s="542"/>
      <c r="DP33" s="542"/>
      <c r="DQ33" s="542"/>
      <c r="DR33" s="543"/>
      <c r="DS33" s="541"/>
      <c r="DT33" s="542"/>
      <c r="DU33" s="542"/>
      <c r="DV33" s="543"/>
      <c r="DW33" s="542"/>
      <c r="DX33" s="542"/>
      <c r="DY33" s="542"/>
      <c r="DZ33" s="543"/>
      <c r="EA33" s="130"/>
      <c r="EB33" s="132"/>
      <c r="EC33" s="132"/>
      <c r="ED33" s="131"/>
      <c r="EE33" s="132"/>
      <c r="EF33" s="131"/>
    </row>
  </sheetData>
  <mergeCells count="336">
    <mergeCell ref="BW11:CH11"/>
    <mergeCell ref="CI11:CT11"/>
    <mergeCell ref="CU11:DF11"/>
    <mergeCell ref="DG11:DR11"/>
    <mergeCell ref="DS11:DV11"/>
    <mergeCell ref="DW11:DZ11"/>
    <mergeCell ref="CI6:CT6"/>
    <mergeCell ref="CU6:DF6"/>
    <mergeCell ref="DG6:DR6"/>
    <mergeCell ref="DS6:DV7"/>
    <mergeCell ref="DW6:DZ7"/>
    <mergeCell ref="BW6:CH6"/>
    <mergeCell ref="DW8:DX8"/>
    <mergeCell ref="DY8:DZ8"/>
    <mergeCell ref="DE8:DF8"/>
    <mergeCell ref="DG8:DH8"/>
    <mergeCell ref="DI8:DJ8"/>
    <mergeCell ref="DK8:DL8"/>
    <mergeCell ref="BW8:BX8"/>
    <mergeCell ref="BY8:BZ8"/>
    <mergeCell ref="CA8:CB8"/>
    <mergeCell ref="CC8:CD8"/>
    <mergeCell ref="CE8:CF8"/>
    <mergeCell ref="CG8:CH8"/>
    <mergeCell ref="EA6:EB8"/>
    <mergeCell ref="EC6:ED8"/>
    <mergeCell ref="EE6:EF9"/>
    <mergeCell ref="C7:H7"/>
    <mergeCell ref="I7:N7"/>
    <mergeCell ref="O7:T7"/>
    <mergeCell ref="U7:Z7"/>
    <mergeCell ref="AA7:AF7"/>
    <mergeCell ref="AG7:AL7"/>
    <mergeCell ref="AM7:AR7"/>
    <mergeCell ref="AS7:AX7"/>
    <mergeCell ref="AY7:BD7"/>
    <mergeCell ref="BE7:BJ7"/>
    <mergeCell ref="BK7:BP7"/>
    <mergeCell ref="BQ7:BV7"/>
    <mergeCell ref="BW7:CB7"/>
    <mergeCell ref="CC7:CH7"/>
    <mergeCell ref="CI7:CN7"/>
    <mergeCell ref="CO7:CT7"/>
    <mergeCell ref="CU7:CZ7"/>
    <mergeCell ref="DA7:DF7"/>
    <mergeCell ref="DG7:DL7"/>
    <mergeCell ref="DM7:DR7"/>
    <mergeCell ref="C8:D8"/>
    <mergeCell ref="AA8:AB8"/>
    <mergeCell ref="AC8:AD8"/>
    <mergeCell ref="AE8:AF8"/>
    <mergeCell ref="AG8:AH8"/>
    <mergeCell ref="AI8:AJ8"/>
    <mergeCell ref="AK8:AL8"/>
    <mergeCell ref="AM8:AN8"/>
    <mergeCell ref="E8:F8"/>
    <mergeCell ref="G8:H8"/>
    <mergeCell ref="I8:J8"/>
    <mergeCell ref="K8:L8"/>
    <mergeCell ref="M8:N8"/>
    <mergeCell ref="O8:P8"/>
    <mergeCell ref="Q8:R8"/>
    <mergeCell ref="S8:T8"/>
    <mergeCell ref="U8:V8"/>
    <mergeCell ref="CI8:CJ8"/>
    <mergeCell ref="CK8:CL8"/>
    <mergeCell ref="AQ8:AR8"/>
    <mergeCell ref="AS8:AT8"/>
    <mergeCell ref="AU8:AV8"/>
    <mergeCell ref="AW8:AX8"/>
    <mergeCell ref="AY8:AZ8"/>
    <mergeCell ref="BA8:BB8"/>
    <mergeCell ref="BC8:BD8"/>
    <mergeCell ref="BE8:BF8"/>
    <mergeCell ref="C11:N11"/>
    <mergeCell ref="O11:Z11"/>
    <mergeCell ref="AA11:AL11"/>
    <mergeCell ref="AM11:AX11"/>
    <mergeCell ref="AY11:BJ11"/>
    <mergeCell ref="BK11:BV11"/>
    <mergeCell ref="A6:B9"/>
    <mergeCell ref="C6:N6"/>
    <mergeCell ref="O6:Z6"/>
    <mergeCell ref="AA6:AL6"/>
    <mergeCell ref="AM6:AX6"/>
    <mergeCell ref="AY6:BJ6"/>
    <mergeCell ref="BK6:BV6"/>
    <mergeCell ref="BG8:BH8"/>
    <mergeCell ref="BI8:BJ8"/>
    <mergeCell ref="BK8:BL8"/>
    <mergeCell ref="BM8:BN8"/>
    <mergeCell ref="BO8:BP8"/>
    <mergeCell ref="BQ8:BR8"/>
    <mergeCell ref="BS8:BT8"/>
    <mergeCell ref="AO8:AP8"/>
    <mergeCell ref="BU8:BV8"/>
    <mergeCell ref="W8:X8"/>
    <mergeCell ref="Y8:Z8"/>
    <mergeCell ref="DM8:DN8"/>
    <mergeCell ref="DO8:DP8"/>
    <mergeCell ref="DQ8:DR8"/>
    <mergeCell ref="DS8:DT8"/>
    <mergeCell ref="DU8:DV8"/>
    <mergeCell ref="CM8:CN8"/>
    <mergeCell ref="CO8:CP8"/>
    <mergeCell ref="CQ8:CR8"/>
    <mergeCell ref="CS8:CT8"/>
    <mergeCell ref="CU8:CV8"/>
    <mergeCell ref="CW8:CX8"/>
    <mergeCell ref="CY8:CZ8"/>
    <mergeCell ref="DA8:DB8"/>
    <mergeCell ref="DC8:DD8"/>
    <mergeCell ref="A17:B20"/>
    <mergeCell ref="C17:N17"/>
    <mergeCell ref="O17:Z17"/>
    <mergeCell ref="AA17:AL17"/>
    <mergeCell ref="AM17:AX17"/>
    <mergeCell ref="AY17:BJ17"/>
    <mergeCell ref="BK17:BV17"/>
    <mergeCell ref="BW17:CH17"/>
    <mergeCell ref="CI17:CT17"/>
    <mergeCell ref="AS19:AT19"/>
    <mergeCell ref="AU19:AV19"/>
    <mergeCell ref="AW19:AX19"/>
    <mergeCell ref="AY19:AZ19"/>
    <mergeCell ref="BA19:BB19"/>
    <mergeCell ref="BC19:BD19"/>
    <mergeCell ref="BE19:BF19"/>
    <mergeCell ref="BG19:BH19"/>
    <mergeCell ref="BI19:BJ19"/>
    <mergeCell ref="BK19:BL19"/>
    <mergeCell ref="BM19:BN19"/>
    <mergeCell ref="BO19:BP19"/>
    <mergeCell ref="BQ19:BR19"/>
    <mergeCell ref="BS19:BT19"/>
    <mergeCell ref="BU19:BV19"/>
    <mergeCell ref="CU17:DF17"/>
    <mergeCell ref="DG17:DR17"/>
    <mergeCell ref="DS17:DV18"/>
    <mergeCell ref="DW17:DZ18"/>
    <mergeCell ref="EA17:EB19"/>
    <mergeCell ref="EC17:ED19"/>
    <mergeCell ref="EE17:EF20"/>
    <mergeCell ref="C18:H18"/>
    <mergeCell ref="I18:N18"/>
    <mergeCell ref="O18:T18"/>
    <mergeCell ref="U18:Z18"/>
    <mergeCell ref="AA18:AF18"/>
    <mergeCell ref="AG18:AL18"/>
    <mergeCell ref="AM18:AR18"/>
    <mergeCell ref="AS18:AX18"/>
    <mergeCell ref="AY18:BD18"/>
    <mergeCell ref="BE18:BJ18"/>
    <mergeCell ref="BK18:BP18"/>
    <mergeCell ref="BQ18:BV18"/>
    <mergeCell ref="BW18:CB18"/>
    <mergeCell ref="CC18:CH18"/>
    <mergeCell ref="CI18:CN18"/>
    <mergeCell ref="CO18:CT18"/>
    <mergeCell ref="CU18:CZ18"/>
    <mergeCell ref="DA18:DF18"/>
    <mergeCell ref="DG18:DL18"/>
    <mergeCell ref="DM18:DR18"/>
    <mergeCell ref="C19:D19"/>
    <mergeCell ref="E19:F19"/>
    <mergeCell ref="G19:H19"/>
    <mergeCell ref="I19:J19"/>
    <mergeCell ref="K19:L19"/>
    <mergeCell ref="M19:N19"/>
    <mergeCell ref="O19:P19"/>
    <mergeCell ref="Q19:R19"/>
    <mergeCell ref="S19:T19"/>
    <mergeCell ref="U19:V19"/>
    <mergeCell ref="W19:X19"/>
    <mergeCell ref="Y19:Z19"/>
    <mergeCell ref="AA19:AB19"/>
    <mergeCell ref="AC19:AD19"/>
    <mergeCell ref="AE19:AF19"/>
    <mergeCell ref="AG19:AH19"/>
    <mergeCell ref="AI19:AJ19"/>
    <mergeCell ref="AK19:AL19"/>
    <mergeCell ref="AM19:AN19"/>
    <mergeCell ref="AO19:AP19"/>
    <mergeCell ref="AQ19:AR19"/>
    <mergeCell ref="CS19:CT19"/>
    <mergeCell ref="CU19:CV19"/>
    <mergeCell ref="CW19:CX19"/>
    <mergeCell ref="CY19:CZ19"/>
    <mergeCell ref="DA19:DB19"/>
    <mergeCell ref="DC19:DD19"/>
    <mergeCell ref="DE19:DF19"/>
    <mergeCell ref="BW19:BX19"/>
    <mergeCell ref="BY19:BZ19"/>
    <mergeCell ref="CA19:CB19"/>
    <mergeCell ref="CC19:CD19"/>
    <mergeCell ref="CE19:CF19"/>
    <mergeCell ref="CG19:CH19"/>
    <mergeCell ref="CI19:CJ19"/>
    <mergeCell ref="CK19:CL19"/>
    <mergeCell ref="CM19:CN19"/>
    <mergeCell ref="DY19:DZ19"/>
    <mergeCell ref="C22:N22"/>
    <mergeCell ref="O22:Z22"/>
    <mergeCell ref="AA22:AL22"/>
    <mergeCell ref="AM22:AX22"/>
    <mergeCell ref="AY22:BJ22"/>
    <mergeCell ref="BK22:BV22"/>
    <mergeCell ref="BW22:CH22"/>
    <mergeCell ref="CI22:CT22"/>
    <mergeCell ref="CU22:DF22"/>
    <mergeCell ref="DG22:DR22"/>
    <mergeCell ref="DS22:DV22"/>
    <mergeCell ref="DW22:DZ22"/>
    <mergeCell ref="DG19:DH19"/>
    <mergeCell ref="DI19:DJ19"/>
    <mergeCell ref="DK19:DL19"/>
    <mergeCell ref="DM19:DN19"/>
    <mergeCell ref="DO19:DP19"/>
    <mergeCell ref="DQ19:DR19"/>
    <mergeCell ref="DS19:DT19"/>
    <mergeCell ref="DU19:DV19"/>
    <mergeCell ref="DW19:DX19"/>
    <mergeCell ref="CO19:CP19"/>
    <mergeCell ref="CQ19:CR19"/>
    <mergeCell ref="A28:B31"/>
    <mergeCell ref="C28:N28"/>
    <mergeCell ref="O28:Z28"/>
    <mergeCell ref="AA28:AL28"/>
    <mergeCell ref="AM28:AX28"/>
    <mergeCell ref="AY28:BJ28"/>
    <mergeCell ref="BK28:BV28"/>
    <mergeCell ref="BW28:CH28"/>
    <mergeCell ref="CI28:CT28"/>
    <mergeCell ref="AS30:AT30"/>
    <mergeCell ref="AU30:AV30"/>
    <mergeCell ref="AW30:AX30"/>
    <mergeCell ref="AY30:AZ30"/>
    <mergeCell ref="BA30:BB30"/>
    <mergeCell ref="BC30:BD30"/>
    <mergeCell ref="BE30:BF30"/>
    <mergeCell ref="BG30:BH30"/>
    <mergeCell ref="BI30:BJ30"/>
    <mergeCell ref="BK30:BL30"/>
    <mergeCell ref="BM30:BN30"/>
    <mergeCell ref="BO30:BP30"/>
    <mergeCell ref="BQ30:BR30"/>
    <mergeCell ref="BS30:BT30"/>
    <mergeCell ref="BU30:BV30"/>
    <mergeCell ref="CU28:DF28"/>
    <mergeCell ref="DG28:DR28"/>
    <mergeCell ref="DS28:DV29"/>
    <mergeCell ref="DW28:DZ29"/>
    <mergeCell ref="EA28:EB30"/>
    <mergeCell ref="EC28:ED30"/>
    <mergeCell ref="EE28:EF31"/>
    <mergeCell ref="C29:H29"/>
    <mergeCell ref="I29:N29"/>
    <mergeCell ref="O29:T29"/>
    <mergeCell ref="U29:Z29"/>
    <mergeCell ref="AA29:AF29"/>
    <mergeCell ref="AG29:AL29"/>
    <mergeCell ref="AM29:AR29"/>
    <mergeCell ref="AS29:AX29"/>
    <mergeCell ref="AY29:BD29"/>
    <mergeCell ref="BE29:BJ29"/>
    <mergeCell ref="BK29:BP29"/>
    <mergeCell ref="BQ29:BV29"/>
    <mergeCell ref="BW29:CB29"/>
    <mergeCell ref="CC29:CH29"/>
    <mergeCell ref="CI29:CN29"/>
    <mergeCell ref="CO29:CT29"/>
    <mergeCell ref="CU29:CZ29"/>
    <mergeCell ref="DA29:DF29"/>
    <mergeCell ref="DG29:DL29"/>
    <mergeCell ref="DM29:DR29"/>
    <mergeCell ref="C30:D30"/>
    <mergeCell ref="E30:F30"/>
    <mergeCell ref="G30:H30"/>
    <mergeCell ref="I30:J30"/>
    <mergeCell ref="K30:L30"/>
    <mergeCell ref="M30:N30"/>
    <mergeCell ref="O30:P30"/>
    <mergeCell ref="Q30:R30"/>
    <mergeCell ref="S30:T30"/>
    <mergeCell ref="U30:V30"/>
    <mergeCell ref="W30:X30"/>
    <mergeCell ref="Y30:Z30"/>
    <mergeCell ref="AA30:AB30"/>
    <mergeCell ref="AC30:AD30"/>
    <mergeCell ref="AE30:AF30"/>
    <mergeCell ref="AG30:AH30"/>
    <mergeCell ref="AI30:AJ30"/>
    <mergeCell ref="AK30:AL30"/>
    <mergeCell ref="AM30:AN30"/>
    <mergeCell ref="AO30:AP30"/>
    <mergeCell ref="AQ30:AR30"/>
    <mergeCell ref="CS30:CT30"/>
    <mergeCell ref="CU30:CV30"/>
    <mergeCell ref="CW30:CX30"/>
    <mergeCell ref="CY30:CZ30"/>
    <mergeCell ref="DA30:DB30"/>
    <mergeCell ref="DC30:DD30"/>
    <mergeCell ref="DE30:DF30"/>
    <mergeCell ref="BW30:BX30"/>
    <mergeCell ref="BY30:BZ30"/>
    <mergeCell ref="CA30:CB30"/>
    <mergeCell ref="CC30:CD30"/>
    <mergeCell ref="CE30:CF30"/>
    <mergeCell ref="CG30:CH30"/>
    <mergeCell ref="CI30:CJ30"/>
    <mergeCell ref="CK30:CL30"/>
    <mergeCell ref="CM30:CN30"/>
    <mergeCell ref="DY30:DZ30"/>
    <mergeCell ref="C33:N33"/>
    <mergeCell ref="O33:Z33"/>
    <mergeCell ref="AA33:AL33"/>
    <mergeCell ref="AM33:AX33"/>
    <mergeCell ref="AY33:BJ33"/>
    <mergeCell ref="BK33:BV33"/>
    <mergeCell ref="BW33:CH33"/>
    <mergeCell ref="CI33:CT33"/>
    <mergeCell ref="CU33:DF33"/>
    <mergeCell ref="DG33:DR33"/>
    <mergeCell ref="DS33:DV33"/>
    <mergeCell ref="DW33:DZ33"/>
    <mergeCell ref="DG30:DH30"/>
    <mergeCell ref="DI30:DJ30"/>
    <mergeCell ref="DK30:DL30"/>
    <mergeCell ref="DM30:DN30"/>
    <mergeCell ref="DO30:DP30"/>
    <mergeCell ref="DQ30:DR30"/>
    <mergeCell ref="DS30:DT30"/>
    <mergeCell ref="DU30:DV30"/>
    <mergeCell ref="DW30:DX30"/>
    <mergeCell ref="CO30:CP30"/>
    <mergeCell ref="CQ30:CR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AH51"/>
  <sheetViews>
    <sheetView topLeftCell="A25" workbookViewId="0">
      <selection activeCell="I55" sqref="I55"/>
    </sheetView>
  </sheetViews>
  <sheetFormatPr defaultRowHeight="15"/>
  <cols>
    <col min="1" max="1" width="19.85546875" customWidth="1"/>
    <col min="2" max="2" width="7.7109375" style="2" bestFit="1" customWidth="1"/>
    <col min="3" max="3" width="7.85546875" style="2" bestFit="1" customWidth="1"/>
    <col min="4" max="4" width="4.140625" bestFit="1" customWidth="1"/>
    <col min="5" max="5" width="7" bestFit="1" customWidth="1"/>
    <col min="6" max="6" width="4.140625" bestFit="1" customWidth="1"/>
    <col min="7" max="7" width="6" bestFit="1" customWidth="1"/>
    <col min="8" max="8" width="4.140625" style="2" bestFit="1" customWidth="1"/>
    <col min="9" max="9" width="7.28515625" style="2" customWidth="1"/>
    <col min="10" max="10" width="3.5703125" customWidth="1"/>
    <col min="11" max="11" width="7.28515625" customWidth="1"/>
    <col min="12" max="12" width="4.28515625" customWidth="1"/>
    <col min="13" max="13" width="7" bestFit="1" customWidth="1"/>
    <col min="14" max="14" width="3.85546875" customWidth="1"/>
    <col min="15" max="15" width="7.28515625" customWidth="1"/>
    <col min="16" max="16" width="3.28515625" customWidth="1"/>
    <col min="17" max="17" width="7.5703125" customWidth="1"/>
    <col min="18" max="18" width="3.85546875" style="2" customWidth="1"/>
    <col min="19" max="19" width="7.42578125" customWidth="1"/>
    <col min="20" max="20" width="3.7109375" style="2" customWidth="1"/>
    <col min="21" max="21" width="8.42578125" style="2" customWidth="1"/>
    <col min="22" max="22" width="3.7109375" style="2" customWidth="1"/>
    <col min="23" max="23" width="8.28515625" style="2" customWidth="1"/>
    <col min="24" max="24" width="8.42578125" bestFit="1" customWidth="1"/>
    <col min="25" max="25" width="8.5703125" bestFit="1" customWidth="1"/>
    <col min="26" max="26" width="4.140625" bestFit="1" customWidth="1"/>
    <col min="27" max="27" width="8" bestFit="1" customWidth="1"/>
    <col min="28" max="28" width="4.140625" bestFit="1" customWidth="1"/>
    <col min="29" max="29" width="8" bestFit="1" customWidth="1"/>
    <col min="30" max="30" width="5.5703125" bestFit="1" customWidth="1"/>
    <col min="31" max="31" width="13.28515625" bestFit="1" customWidth="1"/>
    <col min="32" max="32" width="10" bestFit="1" customWidth="1"/>
    <col min="33" max="33" width="10.5703125" style="2" bestFit="1" customWidth="1"/>
    <col min="34" max="34" width="4.5703125" style="2" bestFit="1" customWidth="1"/>
  </cols>
  <sheetData>
    <row r="2" spans="1:34" ht="23.25">
      <c r="A2" s="40" t="s">
        <v>151</v>
      </c>
    </row>
    <row r="3" spans="1:34" ht="15.75" thickBot="1"/>
    <row r="4" spans="1:34" s="1" customFormat="1" ht="60.75" customHeight="1">
      <c r="A4" s="597" t="s">
        <v>141</v>
      </c>
      <c r="B4" s="599" t="s">
        <v>64</v>
      </c>
      <c r="C4" s="601" t="s">
        <v>171</v>
      </c>
      <c r="D4" s="594" t="s">
        <v>69</v>
      </c>
      <c r="E4" s="595"/>
      <c r="F4" s="594" t="s">
        <v>0</v>
      </c>
      <c r="G4" s="594"/>
      <c r="H4" s="594" t="s">
        <v>2</v>
      </c>
      <c r="I4" s="594"/>
      <c r="J4" s="594" t="s">
        <v>68</v>
      </c>
      <c r="K4" s="594"/>
      <c r="L4" s="594" t="s">
        <v>3</v>
      </c>
      <c r="M4" s="594"/>
      <c r="N4" s="594" t="s">
        <v>1</v>
      </c>
      <c r="O4" s="594"/>
      <c r="P4" s="594" t="s">
        <v>67</v>
      </c>
      <c r="Q4" s="594"/>
      <c r="R4" s="594" t="s">
        <v>4</v>
      </c>
      <c r="S4" s="594"/>
      <c r="T4" s="594" t="s">
        <v>5</v>
      </c>
      <c r="U4" s="594"/>
      <c r="V4" s="594" t="s">
        <v>66</v>
      </c>
      <c r="W4" s="595"/>
      <c r="X4" s="596" t="s">
        <v>61</v>
      </c>
      <c r="Y4" s="595"/>
      <c r="Z4" s="591" t="s">
        <v>172</v>
      </c>
      <c r="AA4" s="592"/>
      <c r="AB4" s="592"/>
      <c r="AC4" s="592"/>
      <c r="AD4" s="588" t="s">
        <v>128</v>
      </c>
      <c r="AE4" s="161" t="s">
        <v>44</v>
      </c>
      <c r="AF4" s="75" t="s">
        <v>50</v>
      </c>
      <c r="AG4" s="75" t="s">
        <v>49</v>
      </c>
      <c r="AH4" s="118" t="s">
        <v>128</v>
      </c>
    </row>
    <row r="5" spans="1:34" s="1" customFormat="1" ht="16.5" customHeight="1" thickBot="1">
      <c r="A5" s="598"/>
      <c r="B5" s="600"/>
      <c r="C5" s="602"/>
      <c r="D5" s="121" t="s">
        <v>147</v>
      </c>
      <c r="E5" s="121" t="s">
        <v>166</v>
      </c>
      <c r="F5" s="121" t="s">
        <v>147</v>
      </c>
      <c r="G5" s="121" t="s">
        <v>166</v>
      </c>
      <c r="H5" s="154" t="s">
        <v>147</v>
      </c>
      <c r="I5" s="121" t="s">
        <v>166</v>
      </c>
      <c r="J5" s="155" t="s">
        <v>147</v>
      </c>
      <c r="K5" s="121" t="s">
        <v>166</v>
      </c>
      <c r="L5" s="121" t="s">
        <v>147</v>
      </c>
      <c r="M5" s="121" t="s">
        <v>166</v>
      </c>
      <c r="N5" s="121" t="s">
        <v>147</v>
      </c>
      <c r="O5" s="121" t="s">
        <v>166</v>
      </c>
      <c r="P5" s="155" t="s">
        <v>147</v>
      </c>
      <c r="Q5" s="121" t="s">
        <v>166</v>
      </c>
      <c r="R5" s="121" t="s">
        <v>147</v>
      </c>
      <c r="S5" s="121" t="s">
        <v>166</v>
      </c>
      <c r="T5" s="155" t="s">
        <v>147</v>
      </c>
      <c r="U5" s="121" t="s">
        <v>166</v>
      </c>
      <c r="V5" s="155" t="s">
        <v>147</v>
      </c>
      <c r="W5" s="152" t="s">
        <v>166</v>
      </c>
      <c r="X5" s="162" t="s">
        <v>147</v>
      </c>
      <c r="Y5" s="163" t="s">
        <v>166</v>
      </c>
      <c r="Z5" s="166" t="s">
        <v>147</v>
      </c>
      <c r="AA5" s="167" t="s">
        <v>166</v>
      </c>
      <c r="AB5" s="167" t="s">
        <v>147</v>
      </c>
      <c r="AC5" s="167" t="s">
        <v>166</v>
      </c>
      <c r="AD5" s="589"/>
      <c r="AE5" s="156"/>
      <c r="AF5" s="152"/>
      <c r="AG5" s="152"/>
      <c r="AH5" s="153"/>
    </row>
    <row r="6" spans="1:34">
      <c r="A6" s="609" t="s">
        <v>150</v>
      </c>
      <c r="B6" s="492" t="s">
        <v>62</v>
      </c>
      <c r="C6" s="142" t="s">
        <v>142</v>
      </c>
      <c r="D6" s="143" t="e">
        <f>'Per budget envelope'!#REF!+'Per budget envelope'!#REF!+'Per budget envelope'!#REF!</f>
        <v>#REF!</v>
      </c>
      <c r="E6" s="143" t="e">
        <f>'Per budget envelope'!#REF!+'Per budget envelope'!#REF!+'Per budget envelope'!#REF!</f>
        <v>#REF!</v>
      </c>
      <c r="F6" s="143" t="e">
        <f>'Per budget envelope'!#REF!+'Per budget envelope'!#REF!+'Per budget envelope'!#REF!</f>
        <v>#REF!</v>
      </c>
      <c r="G6" s="143" t="e">
        <f>'Per budget envelope'!#REF!+'Per budget envelope'!#REF!+'Per budget envelope'!#REF!</f>
        <v>#REF!</v>
      </c>
      <c r="H6" s="143" t="e">
        <f>'Per budget envelope'!#REF!+'Per budget envelope'!#REF!+'Per budget envelope'!#REF!</f>
        <v>#REF!</v>
      </c>
      <c r="I6" s="143" t="e">
        <f>'Per budget envelope'!#REF!+'Per budget envelope'!#REF!+'Per budget envelope'!#REF!</f>
        <v>#REF!</v>
      </c>
      <c r="J6" s="143" t="e">
        <f>'Per budget envelope'!#REF!+'Per budget envelope'!#REF!+'Per budget envelope'!#REF!</f>
        <v>#REF!</v>
      </c>
      <c r="K6" s="143" t="e">
        <f>'Per budget envelope'!#REF!+'Per budget envelope'!#REF!+'Per budget envelope'!#REF!</f>
        <v>#REF!</v>
      </c>
      <c r="L6" s="143" t="e">
        <f>'Per budget envelope'!#REF!+'Per budget envelope'!#REF!+'Per budget envelope'!#REF!</f>
        <v>#REF!</v>
      </c>
      <c r="M6" s="143" t="e">
        <f>'Per budget envelope'!#REF!+'Per budget envelope'!#REF!+'Per budget envelope'!#REF!</f>
        <v>#REF!</v>
      </c>
      <c r="N6" s="143" t="e">
        <f>'Per budget envelope'!#REF!+'Per budget envelope'!#REF!+'Per budget envelope'!#REF!</f>
        <v>#REF!</v>
      </c>
      <c r="O6" s="143" t="e">
        <f>'Per budget envelope'!#REF!+'Per budget envelope'!#REF!+'Per budget envelope'!#REF!</f>
        <v>#REF!</v>
      </c>
      <c r="P6" s="143" t="e">
        <f>'Per budget envelope'!#REF!+'Per budget envelope'!#REF!+'Per budget envelope'!#REF!</f>
        <v>#REF!</v>
      </c>
      <c r="Q6" s="143" t="e">
        <f>'Per budget envelope'!#REF!+'Per budget envelope'!#REF!+'Per budget envelope'!#REF!</f>
        <v>#REF!</v>
      </c>
      <c r="R6" s="143" t="e">
        <f>'Per budget envelope'!#REF!+'Per budget envelope'!#REF!+'Per budget envelope'!#REF!</f>
        <v>#REF!</v>
      </c>
      <c r="S6" s="143" t="e">
        <f>'Per budget envelope'!#REF!+'Per budget envelope'!#REF!+'Per budget envelope'!#REF!</f>
        <v>#REF!</v>
      </c>
      <c r="T6" s="143" t="e">
        <f>'Per budget envelope'!#REF!+'Per budget envelope'!#REF!+'Per budget envelope'!#REF!</f>
        <v>#REF!</v>
      </c>
      <c r="U6" s="143" t="e">
        <f>'Per budget envelope'!#REF!+'Per budget envelope'!#REF!+'Per budget envelope'!#REF!</f>
        <v>#REF!</v>
      </c>
      <c r="V6" s="143" t="e">
        <f>'Per budget envelope'!#REF!+'Per budget envelope'!#REF!+'Per budget envelope'!#REF!</f>
        <v>#REF!</v>
      </c>
      <c r="W6" s="143" t="e">
        <f>'Per budget envelope'!#REF!+'Per budget envelope'!#REF!+'Per budget envelope'!#REF!</f>
        <v>#REF!</v>
      </c>
      <c r="X6" s="140" t="e">
        <f t="shared" ref="X6:X21" si="0">H6+V6+T6+N6+L6+P6+R6+J6+F6+D6</f>
        <v>#REF!</v>
      </c>
      <c r="Y6" s="141" t="e">
        <f t="shared" ref="Y6:Y21" si="1">I6+W6+U6+O6+M6+Q6+S6+K6+G6+E6</f>
        <v>#REF!</v>
      </c>
      <c r="Z6" s="578" t="e">
        <f>X6+X7</f>
        <v>#REF!</v>
      </c>
      <c r="AA6" s="580" t="e">
        <f>Y6+Y7</f>
        <v>#REF!</v>
      </c>
      <c r="AB6" s="580" t="e">
        <f>Z6+Z8</f>
        <v>#REF!</v>
      </c>
      <c r="AC6" s="580" t="e">
        <f>AA6+AA8</f>
        <v>#REF!</v>
      </c>
      <c r="AD6" s="590" t="e">
        <f>AC6/AC22</f>
        <v>#REF!</v>
      </c>
      <c r="AE6" s="159" t="s">
        <v>152</v>
      </c>
      <c r="AF6" s="46" t="e">
        <f>X6+X10+X14+X18</f>
        <v>#REF!</v>
      </c>
      <c r="AG6" s="46" t="e">
        <f>Y6+Y10+Y14+Y18</f>
        <v>#REF!</v>
      </c>
      <c r="AH6" s="606" t="e">
        <f>(AG6+AG7)/AG10</f>
        <v>#REF!</v>
      </c>
    </row>
    <row r="7" spans="1:34">
      <c r="A7" s="603"/>
      <c r="B7" s="604"/>
      <c r="C7" s="41" t="s">
        <v>143</v>
      </c>
      <c r="D7" s="18" t="e">
        <f>'Per budget envelope'!#REF!+'Per budget envelope'!#REF!+'Per budget envelope'!#REF!</f>
        <v>#REF!</v>
      </c>
      <c r="E7" s="18" t="e">
        <f>'Per budget envelope'!#REF!+'Per budget envelope'!#REF!+'Per budget envelope'!#REF!</f>
        <v>#REF!</v>
      </c>
      <c r="F7" s="18" t="e">
        <f>'Per budget envelope'!#REF!+'Per budget envelope'!#REF!+'Per budget envelope'!#REF!</f>
        <v>#REF!</v>
      </c>
      <c r="G7" s="18" t="e">
        <f>'Per budget envelope'!#REF!+'Per budget envelope'!#REF!+'Per budget envelope'!#REF!</f>
        <v>#REF!</v>
      </c>
      <c r="H7" s="18" t="e">
        <f>'Per budget envelope'!#REF!+'Per budget envelope'!#REF!+'Per budget envelope'!#REF!</f>
        <v>#REF!</v>
      </c>
      <c r="I7" s="18" t="e">
        <f>'Per budget envelope'!#REF!+'Per budget envelope'!#REF!+'Per budget envelope'!#REF!</f>
        <v>#REF!</v>
      </c>
      <c r="J7" s="18" t="e">
        <f>'Per budget envelope'!#REF!+'Per budget envelope'!#REF!+'Per budget envelope'!#REF!</f>
        <v>#REF!</v>
      </c>
      <c r="K7" s="18" t="e">
        <f>'Per budget envelope'!#REF!+'Per budget envelope'!#REF!+'Per budget envelope'!#REF!</f>
        <v>#REF!</v>
      </c>
      <c r="L7" s="18" t="e">
        <f>'Per budget envelope'!#REF!+'Per budget envelope'!#REF!+'Per budget envelope'!#REF!</f>
        <v>#REF!</v>
      </c>
      <c r="M7" s="18" t="e">
        <f>'Per budget envelope'!#REF!+'Per budget envelope'!#REF!+'Per budget envelope'!#REF!</f>
        <v>#REF!</v>
      </c>
      <c r="N7" s="18" t="e">
        <f>'Per budget envelope'!#REF!+'Per budget envelope'!#REF!+'Per budget envelope'!#REF!</f>
        <v>#REF!</v>
      </c>
      <c r="O7" s="18" t="e">
        <f>'Per budget envelope'!#REF!+'Per budget envelope'!#REF!+'Per budget envelope'!#REF!</f>
        <v>#REF!</v>
      </c>
      <c r="P7" s="18" t="e">
        <f>'Per budget envelope'!#REF!+'Per budget envelope'!#REF!+'Per budget envelope'!#REF!</f>
        <v>#REF!</v>
      </c>
      <c r="Q7" s="18" t="e">
        <f>'Per budget envelope'!#REF!+'Per budget envelope'!#REF!+'Per budget envelope'!#REF!</f>
        <v>#REF!</v>
      </c>
      <c r="R7" s="18" t="e">
        <f>'Per budget envelope'!#REF!+'Per budget envelope'!#REF!+'Per budget envelope'!#REF!</f>
        <v>#REF!</v>
      </c>
      <c r="S7" s="18" t="e">
        <f>'Per budget envelope'!#REF!+'Per budget envelope'!#REF!+'Per budget envelope'!#REF!</f>
        <v>#REF!</v>
      </c>
      <c r="T7" s="18" t="e">
        <f>'Per budget envelope'!#REF!+'Per budget envelope'!#REF!+'Per budget envelope'!#REF!</f>
        <v>#REF!</v>
      </c>
      <c r="U7" s="18" t="e">
        <f>'Per budget envelope'!#REF!+'Per budget envelope'!#REF!+'Per budget envelope'!#REF!</f>
        <v>#REF!</v>
      </c>
      <c r="V7" s="18" t="e">
        <f>'Per budget envelope'!#REF!+'Per budget envelope'!#REF!+'Per budget envelope'!#REF!</f>
        <v>#REF!</v>
      </c>
      <c r="W7" s="18" t="e">
        <f>'Per budget envelope'!#REF!+'Per budget envelope'!#REF!+'Per budget envelope'!#REF!</f>
        <v>#REF!</v>
      </c>
      <c r="X7" s="109" t="e">
        <f t="shared" si="0"/>
        <v>#REF!</v>
      </c>
      <c r="Y7" s="58" t="e">
        <f t="shared" si="1"/>
        <v>#REF!</v>
      </c>
      <c r="Z7" s="569"/>
      <c r="AA7" s="571"/>
      <c r="AB7" s="571"/>
      <c r="AC7" s="571"/>
      <c r="AD7" s="574"/>
      <c r="AE7" s="159" t="s">
        <v>154</v>
      </c>
      <c r="AF7" s="46" t="e">
        <f>X8+X12+X16+X20</f>
        <v>#REF!</v>
      </c>
      <c r="AG7" s="46" t="e">
        <f>Y8+Y12+Y16+Y20</f>
        <v>#REF!</v>
      </c>
      <c r="AH7" s="607"/>
    </row>
    <row r="8" spans="1:34">
      <c r="A8" s="603"/>
      <c r="B8" s="605" t="s">
        <v>63</v>
      </c>
      <c r="C8" s="42" t="s">
        <v>142</v>
      </c>
      <c r="D8" s="47" t="e">
        <f>'Per budget envelope'!#REF!+'Per budget envelope'!#REF!+'Per budget envelope'!#REF!</f>
        <v>#REF!</v>
      </c>
      <c r="E8" s="47" t="e">
        <f>'Per budget envelope'!#REF!+'Per budget envelope'!#REF!+'Per budget envelope'!#REF!</f>
        <v>#REF!</v>
      </c>
      <c r="F8" s="47" t="e">
        <f>'Per budget envelope'!#REF!+'Per budget envelope'!#REF!+'Per budget envelope'!#REF!</f>
        <v>#REF!</v>
      </c>
      <c r="G8" s="47" t="e">
        <f>'Per budget envelope'!#REF!+'Per budget envelope'!#REF!+'Per budget envelope'!#REF!</f>
        <v>#REF!</v>
      </c>
      <c r="H8" s="47" t="e">
        <f>'Per budget envelope'!#REF!+'Per budget envelope'!#REF!+'Per budget envelope'!#REF!</f>
        <v>#REF!</v>
      </c>
      <c r="I8" s="47" t="e">
        <f>'Per budget envelope'!#REF!+'Per budget envelope'!#REF!+'Per budget envelope'!#REF!</f>
        <v>#REF!</v>
      </c>
      <c r="J8" s="47" t="e">
        <f>'Per budget envelope'!#REF!+'Per budget envelope'!#REF!+'Per budget envelope'!#REF!</f>
        <v>#REF!</v>
      </c>
      <c r="K8" s="47" t="e">
        <f>'Per budget envelope'!#REF!+'Per budget envelope'!#REF!+'Per budget envelope'!#REF!</f>
        <v>#REF!</v>
      </c>
      <c r="L8" s="47" t="e">
        <f>'Per budget envelope'!#REF!+'Per budget envelope'!#REF!+'Per budget envelope'!#REF!</f>
        <v>#REF!</v>
      </c>
      <c r="M8" s="47" t="e">
        <f>'Per budget envelope'!#REF!+'Per budget envelope'!#REF!+'Per budget envelope'!#REF!</f>
        <v>#REF!</v>
      </c>
      <c r="N8" s="47" t="e">
        <f>'Per budget envelope'!#REF!+'Per budget envelope'!#REF!+'Per budget envelope'!#REF!</f>
        <v>#REF!</v>
      </c>
      <c r="O8" s="47" t="e">
        <f>'Per budget envelope'!#REF!+'Per budget envelope'!#REF!+'Per budget envelope'!#REF!</f>
        <v>#REF!</v>
      </c>
      <c r="P8" s="47" t="e">
        <f>'Per budget envelope'!#REF!+'Per budget envelope'!#REF!+'Per budget envelope'!#REF!</f>
        <v>#REF!</v>
      </c>
      <c r="Q8" s="47" t="e">
        <f>'Per budget envelope'!#REF!+'Per budget envelope'!#REF!+'Per budget envelope'!#REF!</f>
        <v>#REF!</v>
      </c>
      <c r="R8" s="47" t="e">
        <f>'Per budget envelope'!#REF!+'Per budget envelope'!#REF!+'Per budget envelope'!#REF!</f>
        <v>#REF!</v>
      </c>
      <c r="S8" s="47" t="e">
        <f>'Per budget envelope'!#REF!+'Per budget envelope'!#REF!+'Per budget envelope'!#REF!</f>
        <v>#REF!</v>
      </c>
      <c r="T8" s="47" t="e">
        <f>'Per budget envelope'!#REF!+'Per budget envelope'!#REF!+'Per budget envelope'!#REF!</f>
        <v>#REF!</v>
      </c>
      <c r="U8" s="47" t="e">
        <f>'Per budget envelope'!#REF!+'Per budget envelope'!#REF!+'Per budget envelope'!#REF!</f>
        <v>#REF!</v>
      </c>
      <c r="V8" s="47" t="e">
        <f>'Per budget envelope'!#REF!+'Per budget envelope'!#REF!+'Per budget envelope'!#REF!</f>
        <v>#REF!</v>
      </c>
      <c r="W8" s="47" t="e">
        <f>'Per budget envelope'!#REF!+'Per budget envelope'!#REF!+'Per budget envelope'!#REF!</f>
        <v>#REF!</v>
      </c>
      <c r="X8" s="108" t="e">
        <f t="shared" si="0"/>
        <v>#REF!</v>
      </c>
      <c r="Y8" s="57" t="e">
        <f t="shared" si="1"/>
        <v>#REF!</v>
      </c>
      <c r="Z8" s="569" t="e">
        <f>X8+X9</f>
        <v>#REF!</v>
      </c>
      <c r="AA8" s="571" t="e">
        <f>Y8+Y9</f>
        <v>#REF!</v>
      </c>
      <c r="AB8" s="571"/>
      <c r="AC8" s="571"/>
      <c r="AD8" s="574"/>
      <c r="AE8" s="160" t="s">
        <v>153</v>
      </c>
      <c r="AF8" s="112" t="e">
        <f>X7+X11+X15+X19</f>
        <v>#REF!</v>
      </c>
      <c r="AG8" s="112" t="e">
        <f>Y7+Y11+Y15+Y19</f>
        <v>#REF!</v>
      </c>
      <c r="AH8" s="606" t="e">
        <f>(AG8+AG9)/AG10</f>
        <v>#REF!</v>
      </c>
    </row>
    <row r="9" spans="1:34" ht="15.75" thickBot="1">
      <c r="A9" s="610"/>
      <c r="B9" s="608"/>
      <c r="C9" s="145" t="s">
        <v>143</v>
      </c>
      <c r="D9" s="146" t="e">
        <f>'Per budget envelope'!#REF!+'Per budget envelope'!#REF!+'Per budget envelope'!#REF!</f>
        <v>#REF!</v>
      </c>
      <c r="E9" s="146" t="e">
        <f>'Per budget envelope'!#REF!+'Per budget envelope'!#REF!+'Per budget envelope'!#REF!</f>
        <v>#REF!</v>
      </c>
      <c r="F9" s="146" t="e">
        <f>'Per budget envelope'!#REF!+'Per budget envelope'!#REF!+'Per budget envelope'!#REF!</f>
        <v>#REF!</v>
      </c>
      <c r="G9" s="146" t="e">
        <f>'Per budget envelope'!#REF!+'Per budget envelope'!#REF!+'Per budget envelope'!#REF!</f>
        <v>#REF!</v>
      </c>
      <c r="H9" s="146" t="e">
        <f>'Per budget envelope'!#REF!+'Per budget envelope'!#REF!+'Per budget envelope'!#REF!</f>
        <v>#REF!</v>
      </c>
      <c r="I9" s="146" t="e">
        <f>'Per budget envelope'!#REF!+'Per budget envelope'!#REF!+'Per budget envelope'!#REF!</f>
        <v>#REF!</v>
      </c>
      <c r="J9" s="146" t="e">
        <f>'Per budget envelope'!#REF!+'Per budget envelope'!#REF!+'Per budget envelope'!#REF!</f>
        <v>#REF!</v>
      </c>
      <c r="K9" s="146" t="e">
        <f>'Per budget envelope'!#REF!+'Per budget envelope'!#REF!+'Per budget envelope'!#REF!</f>
        <v>#REF!</v>
      </c>
      <c r="L9" s="146" t="e">
        <f>'Per budget envelope'!#REF!+'Per budget envelope'!#REF!+'Per budget envelope'!#REF!</f>
        <v>#REF!</v>
      </c>
      <c r="M9" s="146" t="e">
        <f>'Per budget envelope'!#REF!+'Per budget envelope'!#REF!+'Per budget envelope'!#REF!</f>
        <v>#REF!</v>
      </c>
      <c r="N9" s="146" t="e">
        <f>'Per budget envelope'!#REF!+'Per budget envelope'!#REF!+'Per budget envelope'!#REF!</f>
        <v>#REF!</v>
      </c>
      <c r="O9" s="146" t="e">
        <f>'Per budget envelope'!#REF!+'Per budget envelope'!#REF!+'Per budget envelope'!#REF!</f>
        <v>#REF!</v>
      </c>
      <c r="P9" s="146" t="e">
        <f>'Per budget envelope'!#REF!+'Per budget envelope'!#REF!+'Per budget envelope'!#REF!</f>
        <v>#REF!</v>
      </c>
      <c r="Q9" s="146" t="e">
        <f>'Per budget envelope'!#REF!+'Per budget envelope'!#REF!+'Per budget envelope'!#REF!</f>
        <v>#REF!</v>
      </c>
      <c r="R9" s="146" t="e">
        <f>'Per budget envelope'!#REF!+'Per budget envelope'!#REF!+'Per budget envelope'!#REF!</f>
        <v>#REF!</v>
      </c>
      <c r="S9" s="146" t="e">
        <f>'Per budget envelope'!#REF!+'Per budget envelope'!#REF!+'Per budget envelope'!#REF!</f>
        <v>#REF!</v>
      </c>
      <c r="T9" s="146" t="e">
        <f>'Per budget envelope'!#REF!+'Per budget envelope'!#REF!+'Per budget envelope'!#REF!</f>
        <v>#REF!</v>
      </c>
      <c r="U9" s="146" t="e">
        <f>'Per budget envelope'!#REF!+'Per budget envelope'!#REF!+'Per budget envelope'!#REF!</f>
        <v>#REF!</v>
      </c>
      <c r="V9" s="146" t="e">
        <f>'Per budget envelope'!#REF!+'Per budget envelope'!#REF!+'Per budget envelope'!#REF!</f>
        <v>#REF!</v>
      </c>
      <c r="W9" s="146" t="e">
        <f>'Per budget envelope'!#REF!+'Per budget envelope'!#REF!+'Per budget envelope'!#REF!</f>
        <v>#REF!</v>
      </c>
      <c r="X9" s="147" t="e">
        <f t="shared" si="0"/>
        <v>#REF!</v>
      </c>
      <c r="Y9" s="158" t="e">
        <f t="shared" si="1"/>
        <v>#REF!</v>
      </c>
      <c r="Z9" s="576"/>
      <c r="AA9" s="572"/>
      <c r="AB9" s="572"/>
      <c r="AC9" s="572"/>
      <c r="AD9" s="575"/>
      <c r="AE9" s="160" t="s">
        <v>155</v>
      </c>
      <c r="AF9" s="112" t="e">
        <f>X9+X13+X17+X21</f>
        <v>#REF!</v>
      </c>
      <c r="AG9" s="112" t="e">
        <f>Y9+Y13+Y17+Y21</f>
        <v>#REF!</v>
      </c>
      <c r="AH9" s="607"/>
    </row>
    <row r="10" spans="1:34">
      <c r="A10" s="609" t="s">
        <v>144</v>
      </c>
      <c r="B10" s="492" t="s">
        <v>62</v>
      </c>
      <c r="C10" s="148" t="s">
        <v>142</v>
      </c>
      <c r="D10" s="149" t="e">
        <f>'Per budget envelope'!#REF!+'Per budget envelope'!#REF!+'Per budget envelope'!#REF!+'Per budget envelope'!#REF!</f>
        <v>#REF!</v>
      </c>
      <c r="E10" s="149" t="e">
        <f>'Per budget envelope'!#REF!+'Per budget envelope'!#REF!+'Per budget envelope'!#REF!+'Per budget envelope'!#REF!</f>
        <v>#REF!</v>
      </c>
      <c r="F10" s="149" t="e">
        <f>'Per budget envelope'!#REF!+'Per budget envelope'!#REF!+'Per budget envelope'!#REF!+'Per budget envelope'!#REF!</f>
        <v>#REF!</v>
      </c>
      <c r="G10" s="149" t="e">
        <f>'Per budget envelope'!#REF!+'Per budget envelope'!#REF!+'Per budget envelope'!#REF!+'Per budget envelope'!#REF!</f>
        <v>#REF!</v>
      </c>
      <c r="H10" s="149" t="e">
        <f>'Per budget envelope'!#REF!+'Per budget envelope'!#REF!+'Per budget envelope'!#REF!+'Per budget envelope'!#REF!</f>
        <v>#REF!</v>
      </c>
      <c r="I10" s="149" t="e">
        <f>'Per budget envelope'!#REF!+'Per budget envelope'!#REF!+'Per budget envelope'!#REF!+'Per budget envelope'!#REF!</f>
        <v>#REF!</v>
      </c>
      <c r="J10" s="149" t="e">
        <f>'Per budget envelope'!#REF!+'Per budget envelope'!#REF!+'Per budget envelope'!#REF!+'Per budget envelope'!#REF!</f>
        <v>#REF!</v>
      </c>
      <c r="K10" s="149" t="e">
        <f>'Per budget envelope'!#REF!+'Per budget envelope'!#REF!+'Per budget envelope'!#REF!+'Per budget envelope'!#REF!</f>
        <v>#REF!</v>
      </c>
      <c r="L10" s="149" t="e">
        <f>'Per budget envelope'!#REF!+'Per budget envelope'!#REF!+'Per budget envelope'!#REF!+'Per budget envelope'!#REF!</f>
        <v>#REF!</v>
      </c>
      <c r="M10" s="149" t="e">
        <f>'Per budget envelope'!#REF!+'Per budget envelope'!#REF!+'Per budget envelope'!#REF!+'Per budget envelope'!#REF!</f>
        <v>#REF!</v>
      </c>
      <c r="N10" s="149" t="e">
        <f>'Per budget envelope'!#REF!+'Per budget envelope'!#REF!+'Per budget envelope'!#REF!+'Per budget envelope'!#REF!</f>
        <v>#REF!</v>
      </c>
      <c r="O10" s="149" t="e">
        <f>'Per budget envelope'!#REF!+'Per budget envelope'!#REF!+'Per budget envelope'!#REF!+'Per budget envelope'!#REF!</f>
        <v>#REF!</v>
      </c>
      <c r="P10" s="149" t="e">
        <f>'Per budget envelope'!#REF!+'Per budget envelope'!#REF!+'Per budget envelope'!#REF!+'Per budget envelope'!#REF!</f>
        <v>#REF!</v>
      </c>
      <c r="Q10" s="149" t="e">
        <f>'Per budget envelope'!#REF!+'Per budget envelope'!#REF!+'Per budget envelope'!#REF!+'Per budget envelope'!#REF!</f>
        <v>#REF!</v>
      </c>
      <c r="R10" s="149" t="e">
        <f>'Per budget envelope'!#REF!+'Per budget envelope'!#REF!+'Per budget envelope'!#REF!+'Per budget envelope'!#REF!</f>
        <v>#REF!</v>
      </c>
      <c r="S10" s="149" t="e">
        <f>'Per budget envelope'!#REF!+'Per budget envelope'!#REF!+'Per budget envelope'!#REF!+'Per budget envelope'!#REF!</f>
        <v>#REF!</v>
      </c>
      <c r="T10" s="149" t="e">
        <f>'Per budget envelope'!#REF!+'Per budget envelope'!#REF!+'Per budget envelope'!#REF!+'Per budget envelope'!#REF!</f>
        <v>#REF!</v>
      </c>
      <c r="U10" s="149" t="e">
        <f>'Per budget envelope'!#REF!+'Per budget envelope'!#REF!+'Per budget envelope'!#REF!+'Per budget envelope'!#REF!</f>
        <v>#REF!</v>
      </c>
      <c r="V10" s="149" t="e">
        <f>'Per budget envelope'!#REF!+'Per budget envelope'!#REF!+'Per budget envelope'!#REF!+'Per budget envelope'!#REF!</f>
        <v>#REF!</v>
      </c>
      <c r="W10" s="149" t="e">
        <f>'Per budget envelope'!#REF!+'Per budget envelope'!#REF!+'Per budget envelope'!#REF!+'Per budget envelope'!#REF!</f>
        <v>#REF!</v>
      </c>
      <c r="X10" s="144" t="e">
        <f t="shared" si="0"/>
        <v>#REF!</v>
      </c>
      <c r="Y10" s="157" t="e">
        <f t="shared" si="1"/>
        <v>#REF!</v>
      </c>
      <c r="Z10" s="568" t="e">
        <f>X10+X11</f>
        <v>#REF!</v>
      </c>
      <c r="AA10" s="593" t="e">
        <f>Y10+Y11</f>
        <v>#REF!</v>
      </c>
      <c r="AB10" s="568" t="e">
        <f>Z10+Z12</f>
        <v>#REF!</v>
      </c>
      <c r="AC10" s="570" t="e">
        <f>AA10+AA12</f>
        <v>#REF!</v>
      </c>
      <c r="AD10" s="573" t="e">
        <f>AC10/AC22</f>
        <v>#REF!</v>
      </c>
      <c r="AE10" s="164"/>
      <c r="AF10" s="19" t="e">
        <f>SUM(AF6:AF9)</f>
        <v>#REF!</v>
      </c>
      <c r="AG10" s="19" t="e">
        <f>SUM(AG6:AG9)</f>
        <v>#REF!</v>
      </c>
      <c r="AH10" s="37"/>
    </row>
    <row r="11" spans="1:34">
      <c r="A11" s="603"/>
      <c r="B11" s="604"/>
      <c r="C11" s="50" t="s">
        <v>143</v>
      </c>
      <c r="D11" s="18" t="e">
        <f>'Per budget envelope'!#REF!+'Per budget envelope'!#REF!+'Per budget envelope'!#REF!+'Per budget envelope'!#REF!</f>
        <v>#REF!</v>
      </c>
      <c r="E11" s="18" t="e">
        <f>'Per budget envelope'!#REF!+'Per budget envelope'!#REF!+'Per budget envelope'!#REF!+'Per budget envelope'!#REF!</f>
        <v>#REF!</v>
      </c>
      <c r="F11" s="18" t="e">
        <f>'Per budget envelope'!#REF!+'Per budget envelope'!#REF!+'Per budget envelope'!#REF!+'Per budget envelope'!#REF!</f>
        <v>#REF!</v>
      </c>
      <c r="G11" s="18" t="e">
        <f>'Per budget envelope'!#REF!+'Per budget envelope'!#REF!+'Per budget envelope'!#REF!+'Per budget envelope'!#REF!</f>
        <v>#REF!</v>
      </c>
      <c r="H11" s="18" t="e">
        <f>'Per budget envelope'!#REF!+'Per budget envelope'!#REF!+'Per budget envelope'!#REF!+'Per budget envelope'!#REF!</f>
        <v>#REF!</v>
      </c>
      <c r="I11" s="18" t="e">
        <f>'Per budget envelope'!#REF!+'Per budget envelope'!#REF!+'Per budget envelope'!#REF!+'Per budget envelope'!#REF!</f>
        <v>#REF!</v>
      </c>
      <c r="J11" s="18" t="e">
        <f>'Per budget envelope'!#REF!+'Per budget envelope'!#REF!+'Per budget envelope'!#REF!+'Per budget envelope'!#REF!</f>
        <v>#REF!</v>
      </c>
      <c r="K11" s="18" t="e">
        <f>'Per budget envelope'!#REF!+'Per budget envelope'!#REF!+'Per budget envelope'!#REF!+'Per budget envelope'!#REF!</f>
        <v>#REF!</v>
      </c>
      <c r="L11" s="18" t="e">
        <f>'Per budget envelope'!#REF!+'Per budget envelope'!#REF!+'Per budget envelope'!#REF!+'Per budget envelope'!#REF!</f>
        <v>#REF!</v>
      </c>
      <c r="M11" s="18" t="e">
        <f>'Per budget envelope'!#REF!+'Per budget envelope'!#REF!+'Per budget envelope'!#REF!+'Per budget envelope'!#REF!</f>
        <v>#REF!</v>
      </c>
      <c r="N11" s="18" t="e">
        <f>'Per budget envelope'!#REF!+'Per budget envelope'!#REF!+'Per budget envelope'!#REF!+'Per budget envelope'!#REF!</f>
        <v>#REF!</v>
      </c>
      <c r="O11" s="18" t="e">
        <f>'Per budget envelope'!#REF!+'Per budget envelope'!#REF!+'Per budget envelope'!#REF!+'Per budget envelope'!#REF!</f>
        <v>#REF!</v>
      </c>
      <c r="P11" s="18" t="e">
        <f>'Per budget envelope'!#REF!+'Per budget envelope'!#REF!+'Per budget envelope'!#REF!+'Per budget envelope'!#REF!</f>
        <v>#REF!</v>
      </c>
      <c r="Q11" s="18" t="e">
        <f>'Per budget envelope'!#REF!+'Per budget envelope'!#REF!+'Per budget envelope'!#REF!+'Per budget envelope'!#REF!</f>
        <v>#REF!</v>
      </c>
      <c r="R11" s="18" t="e">
        <f>'Per budget envelope'!#REF!+'Per budget envelope'!#REF!+'Per budget envelope'!#REF!+'Per budget envelope'!#REF!</f>
        <v>#REF!</v>
      </c>
      <c r="S11" s="18" t="e">
        <f>'Per budget envelope'!#REF!+'Per budget envelope'!#REF!+'Per budget envelope'!#REF!+'Per budget envelope'!#REF!</f>
        <v>#REF!</v>
      </c>
      <c r="T11" s="18" t="e">
        <f>'Per budget envelope'!#REF!+'Per budget envelope'!#REF!+'Per budget envelope'!#REF!+'Per budget envelope'!#REF!</f>
        <v>#REF!</v>
      </c>
      <c r="U11" s="18" t="e">
        <f>'Per budget envelope'!#REF!+'Per budget envelope'!#REF!+'Per budget envelope'!#REF!+'Per budget envelope'!#REF!</f>
        <v>#REF!</v>
      </c>
      <c r="V11" s="18" t="e">
        <f>'Per budget envelope'!#REF!+'Per budget envelope'!#REF!+'Per budget envelope'!#REF!+'Per budget envelope'!#REF!</f>
        <v>#REF!</v>
      </c>
      <c r="W11" s="18" t="e">
        <f>'Per budget envelope'!#REF!+'Per budget envelope'!#REF!+'Per budget envelope'!#REF!+'Per budget envelope'!#REF!</f>
        <v>#REF!</v>
      </c>
      <c r="X11" s="109" t="e">
        <f t="shared" si="0"/>
        <v>#REF!</v>
      </c>
      <c r="Y11" s="58" t="e">
        <f t="shared" si="1"/>
        <v>#REF!</v>
      </c>
      <c r="Z11" s="569"/>
      <c r="AA11" s="586"/>
      <c r="AB11" s="569"/>
      <c r="AC11" s="571"/>
      <c r="AD11" s="574"/>
      <c r="AE11" s="15"/>
      <c r="AF11" s="15"/>
      <c r="AG11" s="9"/>
      <c r="AH11" s="56"/>
    </row>
    <row r="12" spans="1:34">
      <c r="A12" s="603"/>
      <c r="B12" s="605" t="s">
        <v>63</v>
      </c>
      <c r="C12" s="42" t="s">
        <v>142</v>
      </c>
      <c r="D12" s="47" t="e">
        <f>'Per budget envelope'!#REF!+'Per budget envelope'!#REF!+'Per budget envelope'!#REF!+'Per budget envelope'!#REF!</f>
        <v>#REF!</v>
      </c>
      <c r="E12" s="47" t="e">
        <f>'Per budget envelope'!#REF!+'Per budget envelope'!#REF!+'Per budget envelope'!#REF!+'Per budget envelope'!#REF!</f>
        <v>#REF!</v>
      </c>
      <c r="F12" s="47" t="e">
        <f>'Per budget envelope'!#REF!+'Per budget envelope'!#REF!+'Per budget envelope'!#REF!+'Per budget envelope'!#REF!</f>
        <v>#REF!</v>
      </c>
      <c r="G12" s="47" t="e">
        <f>'Per budget envelope'!#REF!+'Per budget envelope'!#REF!+'Per budget envelope'!#REF!+'Per budget envelope'!#REF!</f>
        <v>#REF!</v>
      </c>
      <c r="H12" s="47" t="e">
        <f>'Per budget envelope'!#REF!+'Per budget envelope'!#REF!+'Per budget envelope'!#REF!+'Per budget envelope'!#REF!</f>
        <v>#REF!</v>
      </c>
      <c r="I12" s="47" t="e">
        <f>'Per budget envelope'!#REF!+'Per budget envelope'!#REF!+'Per budget envelope'!#REF!+'Per budget envelope'!#REF!</f>
        <v>#REF!</v>
      </c>
      <c r="J12" s="47" t="e">
        <f>'Per budget envelope'!#REF!+'Per budget envelope'!#REF!+'Per budget envelope'!#REF!+'Per budget envelope'!#REF!</f>
        <v>#REF!</v>
      </c>
      <c r="K12" s="47" t="e">
        <f>'Per budget envelope'!#REF!+'Per budget envelope'!#REF!+'Per budget envelope'!#REF!+'Per budget envelope'!#REF!</f>
        <v>#REF!</v>
      </c>
      <c r="L12" s="47" t="e">
        <f>'Per budget envelope'!#REF!+'Per budget envelope'!#REF!+'Per budget envelope'!#REF!+'Per budget envelope'!#REF!</f>
        <v>#REF!</v>
      </c>
      <c r="M12" s="47" t="e">
        <f>'Per budget envelope'!#REF!+'Per budget envelope'!#REF!+'Per budget envelope'!#REF!+'Per budget envelope'!#REF!</f>
        <v>#REF!</v>
      </c>
      <c r="N12" s="47" t="e">
        <f>'Per budget envelope'!#REF!+'Per budget envelope'!#REF!+'Per budget envelope'!#REF!+'Per budget envelope'!#REF!</f>
        <v>#REF!</v>
      </c>
      <c r="O12" s="47" t="e">
        <f>'Per budget envelope'!#REF!+'Per budget envelope'!#REF!+'Per budget envelope'!#REF!+'Per budget envelope'!#REF!</f>
        <v>#REF!</v>
      </c>
      <c r="P12" s="47" t="e">
        <f>'Per budget envelope'!#REF!+'Per budget envelope'!#REF!+'Per budget envelope'!#REF!+'Per budget envelope'!#REF!</f>
        <v>#REF!</v>
      </c>
      <c r="Q12" s="47" t="e">
        <f>'Per budget envelope'!#REF!+'Per budget envelope'!#REF!+'Per budget envelope'!#REF!+'Per budget envelope'!#REF!</f>
        <v>#REF!</v>
      </c>
      <c r="R12" s="47" t="e">
        <f>'Per budget envelope'!#REF!+'Per budget envelope'!#REF!+'Per budget envelope'!#REF!+'Per budget envelope'!#REF!</f>
        <v>#REF!</v>
      </c>
      <c r="S12" s="47" t="e">
        <f>'Per budget envelope'!#REF!+'Per budget envelope'!#REF!+'Per budget envelope'!#REF!+'Per budget envelope'!#REF!</f>
        <v>#REF!</v>
      </c>
      <c r="T12" s="47" t="e">
        <f>'Per budget envelope'!#REF!+'Per budget envelope'!#REF!+'Per budget envelope'!#REF!+'Per budget envelope'!#REF!</f>
        <v>#REF!</v>
      </c>
      <c r="U12" s="47" t="e">
        <f>'Per budget envelope'!#REF!+'Per budget envelope'!#REF!+'Per budget envelope'!#REF!+'Per budget envelope'!#REF!</f>
        <v>#REF!</v>
      </c>
      <c r="V12" s="47" t="e">
        <f>'Per budget envelope'!#REF!+'Per budget envelope'!#REF!+'Per budget envelope'!#REF!+'Per budget envelope'!#REF!</f>
        <v>#REF!</v>
      </c>
      <c r="W12" s="47" t="e">
        <f>'Per budget envelope'!#REF!+'Per budget envelope'!#REF!+'Per budget envelope'!#REF!+'Per budget envelope'!#REF!</f>
        <v>#REF!</v>
      </c>
      <c r="X12" s="108" t="e">
        <f t="shared" si="0"/>
        <v>#REF!</v>
      </c>
      <c r="Y12" s="57" t="e">
        <f t="shared" si="1"/>
        <v>#REF!</v>
      </c>
      <c r="Z12" s="569" t="e">
        <f>X12+X13</f>
        <v>#REF!</v>
      </c>
      <c r="AA12" s="586" t="e">
        <f>Y12+Y13</f>
        <v>#REF!</v>
      </c>
      <c r="AB12" s="569"/>
      <c r="AC12" s="571"/>
      <c r="AD12" s="574"/>
      <c r="AE12" s="122" t="s">
        <v>156</v>
      </c>
      <c r="AF12" s="19" t="e">
        <f>AF6+AF8</f>
        <v>#REF!</v>
      </c>
      <c r="AG12" s="19" t="e">
        <f>AG6+AG8</f>
        <v>#REF!</v>
      </c>
      <c r="AH12" s="113" t="e">
        <f>AG12/AG10</f>
        <v>#REF!</v>
      </c>
    </row>
    <row r="13" spans="1:34" ht="15.75" thickBot="1">
      <c r="A13" s="610"/>
      <c r="B13" s="608"/>
      <c r="C13" s="145" t="s">
        <v>143</v>
      </c>
      <c r="D13" s="146" t="e">
        <f>'Per budget envelope'!#REF!+'Per budget envelope'!#REF!+'Per budget envelope'!#REF!+'Per budget envelope'!#REF!</f>
        <v>#REF!</v>
      </c>
      <c r="E13" s="146" t="e">
        <f>'Per budget envelope'!#REF!+'Per budget envelope'!#REF!+'Per budget envelope'!#REF!+'Per budget envelope'!#REF!</f>
        <v>#REF!</v>
      </c>
      <c r="F13" s="146" t="e">
        <f>'Per budget envelope'!#REF!+'Per budget envelope'!#REF!+'Per budget envelope'!#REF!+'Per budget envelope'!#REF!</f>
        <v>#REF!</v>
      </c>
      <c r="G13" s="146" t="e">
        <f>'Per budget envelope'!#REF!+'Per budget envelope'!#REF!+'Per budget envelope'!#REF!+'Per budget envelope'!#REF!</f>
        <v>#REF!</v>
      </c>
      <c r="H13" s="146" t="e">
        <f>'Per budget envelope'!#REF!+'Per budget envelope'!#REF!+'Per budget envelope'!#REF!+'Per budget envelope'!#REF!</f>
        <v>#REF!</v>
      </c>
      <c r="I13" s="146" t="e">
        <f>'Per budget envelope'!#REF!+'Per budget envelope'!#REF!+'Per budget envelope'!#REF!+'Per budget envelope'!#REF!</f>
        <v>#REF!</v>
      </c>
      <c r="J13" s="146" t="e">
        <f>'Per budget envelope'!#REF!+'Per budget envelope'!#REF!+'Per budget envelope'!#REF!+'Per budget envelope'!#REF!</f>
        <v>#REF!</v>
      </c>
      <c r="K13" s="146" t="e">
        <f>'Per budget envelope'!#REF!+'Per budget envelope'!#REF!+'Per budget envelope'!#REF!+'Per budget envelope'!#REF!</f>
        <v>#REF!</v>
      </c>
      <c r="L13" s="146" t="e">
        <f>'Per budget envelope'!#REF!+'Per budget envelope'!#REF!+'Per budget envelope'!#REF!+'Per budget envelope'!#REF!</f>
        <v>#REF!</v>
      </c>
      <c r="M13" s="146" t="e">
        <f>'Per budget envelope'!#REF!+'Per budget envelope'!#REF!+'Per budget envelope'!#REF!+'Per budget envelope'!#REF!</f>
        <v>#REF!</v>
      </c>
      <c r="N13" s="146" t="e">
        <f>'Per budget envelope'!#REF!+'Per budget envelope'!#REF!+'Per budget envelope'!#REF!+'Per budget envelope'!#REF!</f>
        <v>#REF!</v>
      </c>
      <c r="O13" s="146" t="e">
        <f>'Per budget envelope'!#REF!+'Per budget envelope'!#REF!+'Per budget envelope'!#REF!+'Per budget envelope'!#REF!</f>
        <v>#REF!</v>
      </c>
      <c r="P13" s="146" t="e">
        <f>'Per budget envelope'!#REF!+'Per budget envelope'!#REF!+'Per budget envelope'!#REF!+'Per budget envelope'!#REF!</f>
        <v>#REF!</v>
      </c>
      <c r="Q13" s="146" t="e">
        <f>'Per budget envelope'!#REF!+'Per budget envelope'!#REF!+'Per budget envelope'!#REF!+'Per budget envelope'!#REF!</f>
        <v>#REF!</v>
      </c>
      <c r="R13" s="146" t="e">
        <f>'Per budget envelope'!#REF!+'Per budget envelope'!#REF!+'Per budget envelope'!#REF!+'Per budget envelope'!#REF!</f>
        <v>#REF!</v>
      </c>
      <c r="S13" s="146" t="e">
        <f>'Per budget envelope'!#REF!+'Per budget envelope'!#REF!+'Per budget envelope'!#REF!+'Per budget envelope'!#REF!</f>
        <v>#REF!</v>
      </c>
      <c r="T13" s="146" t="e">
        <f>'Per budget envelope'!#REF!+'Per budget envelope'!#REF!+'Per budget envelope'!#REF!+'Per budget envelope'!#REF!</f>
        <v>#REF!</v>
      </c>
      <c r="U13" s="146" t="e">
        <f>'Per budget envelope'!#REF!+'Per budget envelope'!#REF!+'Per budget envelope'!#REF!+'Per budget envelope'!#REF!</f>
        <v>#REF!</v>
      </c>
      <c r="V13" s="146" t="e">
        <f>'Per budget envelope'!#REF!+'Per budget envelope'!#REF!+'Per budget envelope'!#REF!+'Per budget envelope'!#REF!</f>
        <v>#REF!</v>
      </c>
      <c r="W13" s="146" t="e">
        <f>'Per budget envelope'!#REF!+'Per budget envelope'!#REF!+'Per budget envelope'!#REF!+'Per budget envelope'!#REF!</f>
        <v>#REF!</v>
      </c>
      <c r="X13" s="147" t="e">
        <f t="shared" si="0"/>
        <v>#REF!</v>
      </c>
      <c r="Y13" s="158" t="e">
        <f t="shared" si="1"/>
        <v>#REF!</v>
      </c>
      <c r="Z13" s="576"/>
      <c r="AA13" s="587"/>
      <c r="AB13" s="576"/>
      <c r="AC13" s="572"/>
      <c r="AD13" s="575"/>
      <c r="AE13" s="129" t="s">
        <v>157</v>
      </c>
      <c r="AF13" s="114" t="e">
        <f>AF7+AF9</f>
        <v>#REF!</v>
      </c>
      <c r="AG13" s="114" t="e">
        <f>AG7+AG9</f>
        <v>#REF!</v>
      </c>
      <c r="AH13" s="115" t="e">
        <f>AG13/AG10</f>
        <v>#REF!</v>
      </c>
    </row>
    <row r="14" spans="1:34">
      <c r="A14" s="609" t="s">
        <v>145</v>
      </c>
      <c r="B14" s="492" t="s">
        <v>62</v>
      </c>
      <c r="C14" s="148" t="s">
        <v>142</v>
      </c>
      <c r="D14" s="149" t="e">
        <f>'Per budget envelope'!#REF!</f>
        <v>#REF!</v>
      </c>
      <c r="E14" s="149" t="e">
        <f>'Per budget envelope'!#REF!</f>
        <v>#REF!</v>
      </c>
      <c r="F14" s="149" t="e">
        <f>'Per budget envelope'!#REF!</f>
        <v>#REF!</v>
      </c>
      <c r="G14" s="149" t="e">
        <f>'Per budget envelope'!#REF!</f>
        <v>#REF!</v>
      </c>
      <c r="H14" s="149" t="e">
        <f>'Per budget envelope'!#REF!</f>
        <v>#REF!</v>
      </c>
      <c r="I14" s="149" t="e">
        <f>'Per budget envelope'!#REF!</f>
        <v>#REF!</v>
      </c>
      <c r="J14" s="149" t="e">
        <f>'Per budget envelope'!#REF!</f>
        <v>#REF!</v>
      </c>
      <c r="K14" s="149" t="e">
        <f>'Per budget envelope'!#REF!</f>
        <v>#REF!</v>
      </c>
      <c r="L14" s="149" t="e">
        <f>'Per budget envelope'!#REF!</f>
        <v>#REF!</v>
      </c>
      <c r="M14" s="149" t="e">
        <f>'Per budget envelope'!#REF!</f>
        <v>#REF!</v>
      </c>
      <c r="N14" s="149" t="e">
        <f>'Per budget envelope'!#REF!</f>
        <v>#REF!</v>
      </c>
      <c r="O14" s="149" t="e">
        <f>'Per budget envelope'!#REF!</f>
        <v>#REF!</v>
      </c>
      <c r="P14" s="149" t="e">
        <f>'Per budget envelope'!#REF!</f>
        <v>#REF!</v>
      </c>
      <c r="Q14" s="149" t="e">
        <f>'Per budget envelope'!#REF!</f>
        <v>#REF!</v>
      </c>
      <c r="R14" s="149" t="e">
        <f>'Per budget envelope'!#REF!</f>
        <v>#REF!</v>
      </c>
      <c r="S14" s="149" t="e">
        <f>'Per budget envelope'!#REF!</f>
        <v>#REF!</v>
      </c>
      <c r="T14" s="149" t="e">
        <f>'Per budget envelope'!#REF!</f>
        <v>#REF!</v>
      </c>
      <c r="U14" s="149" t="e">
        <f>'Per budget envelope'!#REF!</f>
        <v>#REF!</v>
      </c>
      <c r="V14" s="149" t="e">
        <f>'Per budget envelope'!#REF!</f>
        <v>#REF!</v>
      </c>
      <c r="W14" s="149" t="e">
        <f>'Per budget envelope'!#REF!</f>
        <v>#REF!</v>
      </c>
      <c r="X14" s="144" t="e">
        <f t="shared" si="0"/>
        <v>#REF!</v>
      </c>
      <c r="Y14" s="157" t="e">
        <f t="shared" si="1"/>
        <v>#REF!</v>
      </c>
      <c r="Z14" s="577" t="e">
        <f>X14+X15</f>
        <v>#REF!</v>
      </c>
      <c r="AA14" s="579" t="e">
        <f>Y14+Y15</f>
        <v>#REF!</v>
      </c>
      <c r="AB14" s="570" t="e">
        <f>Z14+Z16</f>
        <v>#REF!</v>
      </c>
      <c r="AC14" s="570" t="e">
        <f>AA14+AA16</f>
        <v>#REF!</v>
      </c>
      <c r="AD14" s="581" t="e">
        <f>AC14/AC22</f>
        <v>#REF!</v>
      </c>
    </row>
    <row r="15" spans="1:34">
      <c r="A15" s="603"/>
      <c r="B15" s="604"/>
      <c r="C15" s="50" t="s">
        <v>143</v>
      </c>
      <c r="D15" s="18" t="e">
        <f>'Per budget envelope'!#REF!</f>
        <v>#REF!</v>
      </c>
      <c r="E15" s="18" t="e">
        <f>'Per budget envelope'!#REF!</f>
        <v>#REF!</v>
      </c>
      <c r="F15" s="18" t="e">
        <f>'Per budget envelope'!#REF!</f>
        <v>#REF!</v>
      </c>
      <c r="G15" s="18" t="e">
        <f>'Per budget envelope'!#REF!</f>
        <v>#REF!</v>
      </c>
      <c r="H15" s="18" t="e">
        <f>'Per budget envelope'!#REF!</f>
        <v>#REF!</v>
      </c>
      <c r="I15" s="18" t="e">
        <f>'Per budget envelope'!#REF!</f>
        <v>#REF!</v>
      </c>
      <c r="J15" s="18" t="e">
        <f>'Per budget envelope'!#REF!</f>
        <v>#REF!</v>
      </c>
      <c r="K15" s="18" t="e">
        <f>'Per budget envelope'!#REF!</f>
        <v>#REF!</v>
      </c>
      <c r="L15" s="18" t="e">
        <f>'Per budget envelope'!#REF!</f>
        <v>#REF!</v>
      </c>
      <c r="M15" s="18" t="e">
        <f>'Per budget envelope'!#REF!</f>
        <v>#REF!</v>
      </c>
      <c r="N15" s="18" t="e">
        <f>'Per budget envelope'!#REF!</f>
        <v>#REF!</v>
      </c>
      <c r="O15" s="18" t="e">
        <f>'Per budget envelope'!#REF!</f>
        <v>#REF!</v>
      </c>
      <c r="P15" s="18" t="e">
        <f>'Per budget envelope'!#REF!</f>
        <v>#REF!</v>
      </c>
      <c r="Q15" s="18" t="e">
        <f>'Per budget envelope'!#REF!</f>
        <v>#REF!</v>
      </c>
      <c r="R15" s="18" t="e">
        <f>'Per budget envelope'!#REF!</f>
        <v>#REF!</v>
      </c>
      <c r="S15" s="18" t="e">
        <f>'Per budget envelope'!#REF!</f>
        <v>#REF!</v>
      </c>
      <c r="T15" s="18" t="e">
        <f>'Per budget envelope'!#REF!</f>
        <v>#REF!</v>
      </c>
      <c r="U15" s="18" t="e">
        <f>'Per budget envelope'!#REF!</f>
        <v>#REF!</v>
      </c>
      <c r="V15" s="18" t="e">
        <f>'Per budget envelope'!#REF!</f>
        <v>#REF!</v>
      </c>
      <c r="W15" s="18" t="e">
        <f>'Per budget envelope'!#REF!</f>
        <v>#REF!</v>
      </c>
      <c r="X15" s="109" t="e">
        <f t="shared" si="0"/>
        <v>#REF!</v>
      </c>
      <c r="Y15" s="58" t="e">
        <f t="shared" si="1"/>
        <v>#REF!</v>
      </c>
      <c r="Z15" s="578"/>
      <c r="AA15" s="580"/>
      <c r="AB15" s="571"/>
      <c r="AC15" s="571"/>
      <c r="AD15" s="582"/>
    </row>
    <row r="16" spans="1:34">
      <c r="A16" s="603"/>
      <c r="B16" s="605" t="s">
        <v>63</v>
      </c>
      <c r="C16" s="42" t="s">
        <v>142</v>
      </c>
      <c r="D16" s="47" t="e">
        <f>'Per budget envelope'!#REF!</f>
        <v>#REF!</v>
      </c>
      <c r="E16" s="47" t="e">
        <f>'Per budget envelope'!#REF!</f>
        <v>#REF!</v>
      </c>
      <c r="F16" s="47" t="e">
        <f>'Per budget envelope'!#REF!</f>
        <v>#REF!</v>
      </c>
      <c r="G16" s="47" t="e">
        <f>'Per budget envelope'!#REF!</f>
        <v>#REF!</v>
      </c>
      <c r="H16" s="47" t="e">
        <f>'Per budget envelope'!#REF!</f>
        <v>#REF!</v>
      </c>
      <c r="I16" s="47" t="e">
        <f>'Per budget envelope'!#REF!</f>
        <v>#REF!</v>
      </c>
      <c r="J16" s="47" t="e">
        <f>'Per budget envelope'!#REF!</f>
        <v>#REF!</v>
      </c>
      <c r="K16" s="47" t="e">
        <f>'Per budget envelope'!#REF!</f>
        <v>#REF!</v>
      </c>
      <c r="L16" s="47" t="e">
        <f>'Per budget envelope'!#REF!</f>
        <v>#REF!</v>
      </c>
      <c r="M16" s="47" t="e">
        <f>'Per budget envelope'!#REF!</f>
        <v>#REF!</v>
      </c>
      <c r="N16" s="47" t="e">
        <f>'Per budget envelope'!#REF!</f>
        <v>#REF!</v>
      </c>
      <c r="O16" s="47" t="e">
        <f>'Per budget envelope'!#REF!</f>
        <v>#REF!</v>
      </c>
      <c r="P16" s="47" t="e">
        <f>'Per budget envelope'!#REF!</f>
        <v>#REF!</v>
      </c>
      <c r="Q16" s="47" t="e">
        <f>'Per budget envelope'!#REF!</f>
        <v>#REF!</v>
      </c>
      <c r="R16" s="47" t="e">
        <f>'Per budget envelope'!#REF!</f>
        <v>#REF!</v>
      </c>
      <c r="S16" s="47" t="e">
        <f>'Per budget envelope'!#REF!</f>
        <v>#REF!</v>
      </c>
      <c r="T16" s="47" t="e">
        <f>'Per budget envelope'!#REF!</f>
        <v>#REF!</v>
      </c>
      <c r="U16" s="47" t="e">
        <f>'Per budget envelope'!#REF!</f>
        <v>#REF!</v>
      </c>
      <c r="V16" s="47" t="e">
        <f>'Per budget envelope'!#REF!</f>
        <v>#REF!</v>
      </c>
      <c r="W16" s="47" t="e">
        <f>'Per budget envelope'!#REF!</f>
        <v>#REF!</v>
      </c>
      <c r="X16" s="108" t="e">
        <f t="shared" si="0"/>
        <v>#REF!</v>
      </c>
      <c r="Y16" s="57" t="e">
        <f t="shared" si="1"/>
        <v>#REF!</v>
      </c>
      <c r="Z16" s="576" t="e">
        <f>X16+X17</f>
        <v>#REF!</v>
      </c>
      <c r="AA16" s="572" t="e">
        <f>Y16+Y17</f>
        <v>#REF!</v>
      </c>
      <c r="AB16" s="571"/>
      <c r="AC16" s="571"/>
      <c r="AD16" s="582"/>
    </row>
    <row r="17" spans="1:34" ht="15.75" thickBot="1">
      <c r="A17" s="610"/>
      <c r="B17" s="608"/>
      <c r="C17" s="145" t="s">
        <v>143</v>
      </c>
      <c r="D17" s="146" t="e">
        <f>'Per budget envelope'!#REF!</f>
        <v>#REF!</v>
      </c>
      <c r="E17" s="146" t="e">
        <f>'Per budget envelope'!#REF!</f>
        <v>#REF!</v>
      </c>
      <c r="F17" s="146" t="e">
        <f>'Per budget envelope'!#REF!</f>
        <v>#REF!</v>
      </c>
      <c r="G17" s="146" t="e">
        <f>'Per budget envelope'!#REF!</f>
        <v>#REF!</v>
      </c>
      <c r="H17" s="146" t="e">
        <f>'Per budget envelope'!#REF!</f>
        <v>#REF!</v>
      </c>
      <c r="I17" s="146" t="e">
        <f>'Per budget envelope'!#REF!</f>
        <v>#REF!</v>
      </c>
      <c r="J17" s="146" t="e">
        <f>'Per budget envelope'!#REF!</f>
        <v>#REF!</v>
      </c>
      <c r="K17" s="146" t="e">
        <f>'Per budget envelope'!#REF!</f>
        <v>#REF!</v>
      </c>
      <c r="L17" s="146" t="e">
        <f>'Per budget envelope'!#REF!</f>
        <v>#REF!</v>
      </c>
      <c r="M17" s="146" t="e">
        <f>'Per budget envelope'!#REF!</f>
        <v>#REF!</v>
      </c>
      <c r="N17" s="146" t="e">
        <f>'Per budget envelope'!#REF!</f>
        <v>#REF!</v>
      </c>
      <c r="O17" s="146" t="e">
        <f>'Per budget envelope'!#REF!</f>
        <v>#REF!</v>
      </c>
      <c r="P17" s="146" t="e">
        <f>'Per budget envelope'!#REF!</f>
        <v>#REF!</v>
      </c>
      <c r="Q17" s="146" t="e">
        <f>'Per budget envelope'!#REF!</f>
        <v>#REF!</v>
      </c>
      <c r="R17" s="146" t="e">
        <f>'Per budget envelope'!#REF!</f>
        <v>#REF!</v>
      </c>
      <c r="S17" s="146" t="e">
        <f>'Per budget envelope'!#REF!</f>
        <v>#REF!</v>
      </c>
      <c r="T17" s="146" t="e">
        <f>'Per budget envelope'!#REF!</f>
        <v>#REF!</v>
      </c>
      <c r="U17" s="146" t="e">
        <f>'Per budget envelope'!#REF!</f>
        <v>#REF!</v>
      </c>
      <c r="V17" s="146" t="e">
        <f>'Per budget envelope'!#REF!</f>
        <v>#REF!</v>
      </c>
      <c r="W17" s="146" t="e">
        <f>'Per budget envelope'!#REF!</f>
        <v>#REF!</v>
      </c>
      <c r="X17" s="147" t="e">
        <f t="shared" si="0"/>
        <v>#REF!</v>
      </c>
      <c r="Y17" s="158" t="e">
        <f t="shared" si="1"/>
        <v>#REF!</v>
      </c>
      <c r="Z17" s="584"/>
      <c r="AA17" s="585"/>
      <c r="AB17" s="572"/>
      <c r="AC17" s="572"/>
      <c r="AD17" s="583"/>
    </row>
    <row r="18" spans="1:34">
      <c r="A18" s="609" t="s">
        <v>146</v>
      </c>
      <c r="B18" s="492" t="s">
        <v>62</v>
      </c>
      <c r="C18" s="148" t="s">
        <v>142</v>
      </c>
      <c r="D18" s="149" t="e">
        <f>'Per budget envelope'!#REF!+'Per budget envelope'!#REF!</f>
        <v>#REF!</v>
      </c>
      <c r="E18" s="149" t="e">
        <f>'Per budget envelope'!#REF!+'Per budget envelope'!#REF!</f>
        <v>#REF!</v>
      </c>
      <c r="F18" s="149" t="e">
        <f>'Per budget envelope'!#REF!+'Per budget envelope'!#REF!</f>
        <v>#REF!</v>
      </c>
      <c r="G18" s="149" t="e">
        <f>'Per budget envelope'!#REF!+'Per budget envelope'!#REF!</f>
        <v>#REF!</v>
      </c>
      <c r="H18" s="149" t="e">
        <f>'Per budget envelope'!#REF!+'Per budget envelope'!#REF!</f>
        <v>#REF!</v>
      </c>
      <c r="I18" s="149" t="e">
        <f>'Per budget envelope'!#REF!+'Per budget envelope'!#REF!</f>
        <v>#REF!</v>
      </c>
      <c r="J18" s="149" t="e">
        <f>'Per budget envelope'!#REF!+'Per budget envelope'!#REF!</f>
        <v>#REF!</v>
      </c>
      <c r="K18" s="149" t="e">
        <f>'Per budget envelope'!#REF!+'Per budget envelope'!#REF!</f>
        <v>#REF!</v>
      </c>
      <c r="L18" s="149" t="e">
        <f>'Per budget envelope'!#REF!+'Per budget envelope'!#REF!</f>
        <v>#REF!</v>
      </c>
      <c r="M18" s="149" t="e">
        <f>'Per budget envelope'!#REF!+'Per budget envelope'!#REF!</f>
        <v>#REF!</v>
      </c>
      <c r="N18" s="149" t="e">
        <f>'Per budget envelope'!#REF!+'Per budget envelope'!#REF!</f>
        <v>#REF!</v>
      </c>
      <c r="O18" s="149" t="e">
        <f>'Per budget envelope'!#REF!+'Per budget envelope'!#REF!</f>
        <v>#REF!</v>
      </c>
      <c r="P18" s="149" t="e">
        <f>'Per budget envelope'!#REF!+'Per budget envelope'!#REF!</f>
        <v>#REF!</v>
      </c>
      <c r="Q18" s="149" t="e">
        <f>'Per budget envelope'!#REF!+'Per budget envelope'!#REF!</f>
        <v>#REF!</v>
      </c>
      <c r="R18" s="149" t="e">
        <f>'Per budget envelope'!#REF!+'Per budget envelope'!#REF!</f>
        <v>#REF!</v>
      </c>
      <c r="S18" s="149" t="e">
        <f>'Per budget envelope'!#REF!+'Per budget envelope'!#REF!</f>
        <v>#REF!</v>
      </c>
      <c r="T18" s="149" t="e">
        <f>'Per budget envelope'!#REF!+'Per budget envelope'!#REF!</f>
        <v>#REF!</v>
      </c>
      <c r="U18" s="149" t="e">
        <f>'Per budget envelope'!#REF!+'Per budget envelope'!#REF!</f>
        <v>#REF!</v>
      </c>
      <c r="V18" s="149" t="e">
        <f>'Per budget envelope'!#REF!+'Per budget envelope'!#REF!</f>
        <v>#REF!</v>
      </c>
      <c r="W18" s="149" t="e">
        <f>'Per budget envelope'!#REF!+'Per budget envelope'!#REF!</f>
        <v>#REF!</v>
      </c>
      <c r="X18" s="144" t="e">
        <f t="shared" si="0"/>
        <v>#REF!</v>
      </c>
      <c r="Y18" s="157" t="e">
        <f t="shared" si="1"/>
        <v>#REF!</v>
      </c>
      <c r="Z18" s="568" t="e">
        <f>X18+X19</f>
        <v>#REF!</v>
      </c>
      <c r="AA18" s="570" t="e">
        <f>Y18+Y19</f>
        <v>#REF!</v>
      </c>
      <c r="AB18" s="570" t="e">
        <f>Z18+Z20</f>
        <v>#REF!</v>
      </c>
      <c r="AC18" s="570" t="e">
        <f>AA18+AA20</f>
        <v>#REF!</v>
      </c>
      <c r="AD18" s="573" t="e">
        <f>AC18/AC22</f>
        <v>#REF!</v>
      </c>
    </row>
    <row r="19" spans="1:34">
      <c r="A19" s="603"/>
      <c r="B19" s="604"/>
      <c r="C19" s="50" t="s">
        <v>143</v>
      </c>
      <c r="D19" s="18" t="e">
        <f>'Per budget envelope'!#REF!+'Per budget envelope'!#REF!</f>
        <v>#REF!</v>
      </c>
      <c r="E19" s="18" t="e">
        <f>'Per budget envelope'!#REF!+'Per budget envelope'!#REF!</f>
        <v>#REF!</v>
      </c>
      <c r="F19" s="18" t="e">
        <f>'Per budget envelope'!#REF!+'Per budget envelope'!#REF!</f>
        <v>#REF!</v>
      </c>
      <c r="G19" s="18" t="e">
        <f>'Per budget envelope'!#REF!+'Per budget envelope'!#REF!</f>
        <v>#REF!</v>
      </c>
      <c r="H19" s="18" t="e">
        <f>'Per budget envelope'!#REF!+'Per budget envelope'!#REF!</f>
        <v>#REF!</v>
      </c>
      <c r="I19" s="18" t="e">
        <f>'Per budget envelope'!#REF!+'Per budget envelope'!#REF!</f>
        <v>#REF!</v>
      </c>
      <c r="J19" s="18" t="e">
        <f>'Per budget envelope'!#REF!+'Per budget envelope'!#REF!</f>
        <v>#REF!</v>
      </c>
      <c r="K19" s="18" t="e">
        <f>'Per budget envelope'!#REF!+'Per budget envelope'!#REF!</f>
        <v>#REF!</v>
      </c>
      <c r="L19" s="18" t="e">
        <f>'Per budget envelope'!#REF!+'Per budget envelope'!#REF!</f>
        <v>#REF!</v>
      </c>
      <c r="M19" s="18" t="e">
        <f>'Per budget envelope'!#REF!+'Per budget envelope'!#REF!</f>
        <v>#REF!</v>
      </c>
      <c r="N19" s="18" t="e">
        <f>'Per budget envelope'!#REF!+'Per budget envelope'!#REF!</f>
        <v>#REF!</v>
      </c>
      <c r="O19" s="18" t="e">
        <f>'Per budget envelope'!#REF!+'Per budget envelope'!#REF!</f>
        <v>#REF!</v>
      </c>
      <c r="P19" s="18" t="e">
        <f>'Per budget envelope'!#REF!+'Per budget envelope'!#REF!</f>
        <v>#REF!</v>
      </c>
      <c r="Q19" s="18" t="e">
        <f>'Per budget envelope'!#REF!+'Per budget envelope'!#REF!</f>
        <v>#REF!</v>
      </c>
      <c r="R19" s="18" t="e">
        <f>'Per budget envelope'!#REF!+'Per budget envelope'!#REF!</f>
        <v>#REF!</v>
      </c>
      <c r="S19" s="18" t="e">
        <f>'Per budget envelope'!#REF!+'Per budget envelope'!#REF!</f>
        <v>#REF!</v>
      </c>
      <c r="T19" s="18" t="e">
        <f>'Per budget envelope'!#REF!+'Per budget envelope'!#REF!</f>
        <v>#REF!</v>
      </c>
      <c r="U19" s="18" t="e">
        <f>'Per budget envelope'!#REF!+'Per budget envelope'!#REF!</f>
        <v>#REF!</v>
      </c>
      <c r="V19" s="18" t="e">
        <f>'Per budget envelope'!#REF!+'Per budget envelope'!#REF!</f>
        <v>#REF!</v>
      </c>
      <c r="W19" s="18" t="e">
        <f>'Per budget envelope'!#REF!+'Per budget envelope'!#REF!</f>
        <v>#REF!</v>
      </c>
      <c r="X19" s="109" t="e">
        <f t="shared" si="0"/>
        <v>#REF!</v>
      </c>
      <c r="Y19" s="58" t="e">
        <f t="shared" si="1"/>
        <v>#REF!</v>
      </c>
      <c r="Z19" s="569"/>
      <c r="AA19" s="571"/>
      <c r="AB19" s="571"/>
      <c r="AC19" s="571"/>
      <c r="AD19" s="574"/>
    </row>
    <row r="20" spans="1:34">
      <c r="A20" s="603"/>
      <c r="B20" s="605" t="s">
        <v>63</v>
      </c>
      <c r="C20" s="42" t="s">
        <v>142</v>
      </c>
      <c r="D20" s="47" t="e">
        <f>'Per budget envelope'!#REF!+'Per budget envelope'!#REF!</f>
        <v>#REF!</v>
      </c>
      <c r="E20" s="47" t="e">
        <f>'Per budget envelope'!#REF!+'Per budget envelope'!#REF!</f>
        <v>#REF!</v>
      </c>
      <c r="F20" s="47" t="e">
        <f>'Per budget envelope'!#REF!+'Per budget envelope'!#REF!</f>
        <v>#REF!</v>
      </c>
      <c r="G20" s="47" t="e">
        <f>'Per budget envelope'!#REF!+'Per budget envelope'!#REF!</f>
        <v>#REF!</v>
      </c>
      <c r="H20" s="47" t="e">
        <f>'Per budget envelope'!#REF!+'Per budget envelope'!#REF!</f>
        <v>#REF!</v>
      </c>
      <c r="I20" s="47" t="e">
        <f>'Per budget envelope'!#REF!+'Per budget envelope'!#REF!</f>
        <v>#REF!</v>
      </c>
      <c r="J20" s="47" t="e">
        <f>'Per budget envelope'!#REF!+'Per budget envelope'!#REF!</f>
        <v>#REF!</v>
      </c>
      <c r="K20" s="47" t="e">
        <f>'Per budget envelope'!#REF!+'Per budget envelope'!#REF!</f>
        <v>#REF!</v>
      </c>
      <c r="L20" s="47" t="e">
        <f>'Per budget envelope'!#REF!+'Per budget envelope'!#REF!</f>
        <v>#REF!</v>
      </c>
      <c r="M20" s="47" t="e">
        <f>'Per budget envelope'!#REF!+'Per budget envelope'!#REF!</f>
        <v>#REF!</v>
      </c>
      <c r="N20" s="47" t="e">
        <f>'Per budget envelope'!#REF!+'Per budget envelope'!#REF!</f>
        <v>#REF!</v>
      </c>
      <c r="O20" s="47" t="e">
        <f>'Per budget envelope'!#REF!+'Per budget envelope'!#REF!</f>
        <v>#REF!</v>
      </c>
      <c r="P20" s="47" t="e">
        <f>'Per budget envelope'!#REF!+'Per budget envelope'!#REF!</f>
        <v>#REF!</v>
      </c>
      <c r="Q20" s="47" t="e">
        <f>'Per budget envelope'!#REF!+'Per budget envelope'!#REF!</f>
        <v>#REF!</v>
      </c>
      <c r="R20" s="47" t="e">
        <f>'Per budget envelope'!#REF!+'Per budget envelope'!#REF!</f>
        <v>#REF!</v>
      </c>
      <c r="S20" s="47" t="e">
        <f>'Per budget envelope'!#REF!+'Per budget envelope'!#REF!</f>
        <v>#REF!</v>
      </c>
      <c r="T20" s="47" t="e">
        <f>'Per budget envelope'!#REF!+'Per budget envelope'!#REF!</f>
        <v>#REF!</v>
      </c>
      <c r="U20" s="47" t="e">
        <f>'Per budget envelope'!#REF!+'Per budget envelope'!#REF!</f>
        <v>#REF!</v>
      </c>
      <c r="V20" s="47" t="e">
        <f>'Per budget envelope'!#REF!+'Per budget envelope'!#REF!</f>
        <v>#REF!</v>
      </c>
      <c r="W20" s="47" t="e">
        <f>'Per budget envelope'!#REF!+'Per budget envelope'!#REF!</f>
        <v>#REF!</v>
      </c>
      <c r="X20" s="108" t="e">
        <f t="shared" si="0"/>
        <v>#REF!</v>
      </c>
      <c r="Y20" s="57" t="e">
        <f t="shared" si="1"/>
        <v>#REF!</v>
      </c>
      <c r="Z20" s="569" t="e">
        <f>X20+X21</f>
        <v>#REF!</v>
      </c>
      <c r="AA20" s="571" t="e">
        <f>Y20+Y21</f>
        <v>#REF!</v>
      </c>
      <c r="AB20" s="571"/>
      <c r="AC20" s="571"/>
      <c r="AD20" s="574"/>
    </row>
    <row r="21" spans="1:34" ht="15.75" thickBot="1">
      <c r="A21" s="610"/>
      <c r="B21" s="608"/>
      <c r="C21" s="145" t="s">
        <v>143</v>
      </c>
      <c r="D21" s="146" t="e">
        <f>'Per budget envelope'!#REF!+'Per budget envelope'!#REF!</f>
        <v>#REF!</v>
      </c>
      <c r="E21" s="146" t="e">
        <f>'Per budget envelope'!#REF!+'Per budget envelope'!#REF!</f>
        <v>#REF!</v>
      </c>
      <c r="F21" s="146" t="e">
        <f>'Per budget envelope'!#REF!+'Per budget envelope'!#REF!</f>
        <v>#REF!</v>
      </c>
      <c r="G21" s="146" t="e">
        <f>'Per budget envelope'!#REF!+'Per budget envelope'!#REF!</f>
        <v>#REF!</v>
      </c>
      <c r="H21" s="146" t="e">
        <f>'Per budget envelope'!#REF!+'Per budget envelope'!#REF!</f>
        <v>#REF!</v>
      </c>
      <c r="I21" s="146" t="e">
        <f>'Per budget envelope'!#REF!+'Per budget envelope'!#REF!</f>
        <v>#REF!</v>
      </c>
      <c r="J21" s="146" t="e">
        <f>'Per budget envelope'!#REF!+'Per budget envelope'!#REF!</f>
        <v>#REF!</v>
      </c>
      <c r="K21" s="146" t="e">
        <f>'Per budget envelope'!#REF!+'Per budget envelope'!#REF!</f>
        <v>#REF!</v>
      </c>
      <c r="L21" s="146" t="e">
        <f>'Per budget envelope'!#REF!+'Per budget envelope'!#REF!</f>
        <v>#REF!</v>
      </c>
      <c r="M21" s="146" t="e">
        <f>'Per budget envelope'!#REF!+'Per budget envelope'!#REF!</f>
        <v>#REF!</v>
      </c>
      <c r="N21" s="146" t="e">
        <f>'Per budget envelope'!#REF!+'Per budget envelope'!#REF!</f>
        <v>#REF!</v>
      </c>
      <c r="O21" s="146" t="e">
        <f>'Per budget envelope'!#REF!+'Per budget envelope'!#REF!</f>
        <v>#REF!</v>
      </c>
      <c r="P21" s="146" t="e">
        <f>'Per budget envelope'!#REF!+'Per budget envelope'!#REF!</f>
        <v>#REF!</v>
      </c>
      <c r="Q21" s="146" t="e">
        <f>'Per budget envelope'!#REF!+'Per budget envelope'!#REF!</f>
        <v>#REF!</v>
      </c>
      <c r="R21" s="146" t="e">
        <f>'Per budget envelope'!#REF!+'Per budget envelope'!#REF!</f>
        <v>#REF!</v>
      </c>
      <c r="S21" s="146" t="e">
        <f>'Per budget envelope'!#REF!+'Per budget envelope'!#REF!</f>
        <v>#REF!</v>
      </c>
      <c r="T21" s="146" t="e">
        <f>'Per budget envelope'!#REF!+'Per budget envelope'!#REF!</f>
        <v>#REF!</v>
      </c>
      <c r="U21" s="146" t="e">
        <f>'Per budget envelope'!#REF!+'Per budget envelope'!#REF!</f>
        <v>#REF!</v>
      </c>
      <c r="V21" s="146" t="e">
        <f>'Per budget envelope'!#REF!+'Per budget envelope'!#REF!</f>
        <v>#REF!</v>
      </c>
      <c r="W21" s="146" t="e">
        <f>'Per budget envelope'!#REF!+'Per budget envelope'!#REF!</f>
        <v>#REF!</v>
      </c>
      <c r="X21" s="147" t="e">
        <f t="shared" si="0"/>
        <v>#REF!</v>
      </c>
      <c r="Y21" s="158" t="e">
        <f t="shared" si="1"/>
        <v>#REF!</v>
      </c>
      <c r="Z21" s="576"/>
      <c r="AA21" s="572"/>
      <c r="AB21" s="572"/>
      <c r="AC21" s="572"/>
      <c r="AD21" s="575"/>
    </row>
    <row r="22" spans="1:34" s="7" customFormat="1" ht="23.25" customHeight="1" thickBot="1">
      <c r="A22" s="150" t="s">
        <v>61</v>
      </c>
      <c r="B22" s="151"/>
      <c r="C22" s="151"/>
      <c r="D22" s="151" t="e">
        <f>SUM(D6:D21)</f>
        <v>#REF!</v>
      </c>
      <c r="E22" s="151" t="e">
        <f>SUM(E6:E21)</f>
        <v>#REF!</v>
      </c>
      <c r="F22" s="151" t="e">
        <f>SUM(F6:F21)</f>
        <v>#REF!</v>
      </c>
      <c r="G22" s="151" t="e">
        <f>SUM(G6:G21)</f>
        <v>#REF!</v>
      </c>
      <c r="H22" s="151" t="e">
        <f t="shared" ref="H22:Y22" si="2">SUM(H6:H21)</f>
        <v>#REF!</v>
      </c>
      <c r="I22" s="151" t="e">
        <f t="shared" si="2"/>
        <v>#REF!</v>
      </c>
      <c r="J22" s="151" t="e">
        <f t="shared" ref="J22:U22" si="3">SUM(J6:J21)</f>
        <v>#REF!</v>
      </c>
      <c r="K22" s="151" t="e">
        <f t="shared" si="3"/>
        <v>#REF!</v>
      </c>
      <c r="L22" s="151" t="e">
        <f t="shared" si="3"/>
        <v>#REF!</v>
      </c>
      <c r="M22" s="151" t="e">
        <f t="shared" si="3"/>
        <v>#REF!</v>
      </c>
      <c r="N22" s="151" t="e">
        <f t="shared" si="3"/>
        <v>#REF!</v>
      </c>
      <c r="O22" s="151" t="e">
        <f t="shared" si="3"/>
        <v>#REF!</v>
      </c>
      <c r="P22" s="151" t="e">
        <f t="shared" si="3"/>
        <v>#REF!</v>
      </c>
      <c r="Q22" s="151" t="e">
        <f t="shared" si="3"/>
        <v>#REF!</v>
      </c>
      <c r="R22" s="151" t="e">
        <f t="shared" si="3"/>
        <v>#REF!</v>
      </c>
      <c r="S22" s="151" t="e">
        <f t="shared" si="3"/>
        <v>#REF!</v>
      </c>
      <c r="T22" s="151" t="e">
        <f t="shared" si="3"/>
        <v>#REF!</v>
      </c>
      <c r="U22" s="151" t="e">
        <f t="shared" si="3"/>
        <v>#REF!</v>
      </c>
      <c r="V22" s="151" t="e">
        <f t="shared" si="2"/>
        <v>#REF!</v>
      </c>
      <c r="W22" s="151" t="e">
        <f t="shared" si="2"/>
        <v>#REF!</v>
      </c>
      <c r="X22" s="151" t="e">
        <f t="shared" si="2"/>
        <v>#REF!</v>
      </c>
      <c r="Y22" s="165" t="e">
        <f t="shared" si="2"/>
        <v>#REF!</v>
      </c>
      <c r="Z22" s="168" t="e">
        <f>SUM(Z6:Z21)</f>
        <v>#REF!</v>
      </c>
      <c r="AA22" s="169" t="e">
        <f>SUM(AA6:AA21)</f>
        <v>#REF!</v>
      </c>
      <c r="AB22" s="169" t="e">
        <f>SUM(AB6:AB21)</f>
        <v>#REF!</v>
      </c>
      <c r="AC22" s="169" t="e">
        <f>SUM(AC6:AC21)</f>
        <v>#REF!</v>
      </c>
      <c r="AD22" s="170" t="e">
        <f>SUM(AD6:AD21)</f>
        <v>#REF!</v>
      </c>
      <c r="AG22" s="35"/>
      <c r="AH22" s="35"/>
    </row>
    <row r="32" spans="1:34" ht="24" thickBot="1">
      <c r="A32" s="40" t="s">
        <v>158</v>
      </c>
    </row>
    <row r="33" spans="1:34" s="1" customFormat="1" ht="60.75" customHeight="1">
      <c r="A33" s="597" t="s">
        <v>141</v>
      </c>
      <c r="B33" s="599" t="s">
        <v>64</v>
      </c>
      <c r="C33" s="601" t="s">
        <v>171</v>
      </c>
      <c r="D33" s="594" t="s">
        <v>69</v>
      </c>
      <c r="E33" s="595"/>
      <c r="F33" s="594" t="s">
        <v>0</v>
      </c>
      <c r="G33" s="594"/>
      <c r="H33" s="594" t="s">
        <v>2</v>
      </c>
      <c r="I33" s="594"/>
      <c r="J33" s="594" t="s">
        <v>68</v>
      </c>
      <c r="K33" s="594"/>
      <c r="L33" s="594" t="s">
        <v>3</v>
      </c>
      <c r="M33" s="594"/>
      <c r="N33" s="594" t="s">
        <v>1</v>
      </c>
      <c r="O33" s="594"/>
      <c r="P33" s="594" t="s">
        <v>67</v>
      </c>
      <c r="Q33" s="594"/>
      <c r="R33" s="594" t="s">
        <v>4</v>
      </c>
      <c r="S33" s="594"/>
      <c r="T33" s="594" t="s">
        <v>5</v>
      </c>
      <c r="U33" s="594"/>
      <c r="V33" s="594" t="s">
        <v>66</v>
      </c>
      <c r="W33" s="595"/>
      <c r="X33" s="596" t="s">
        <v>61</v>
      </c>
      <c r="Y33" s="595"/>
      <c r="Z33" s="591" t="s">
        <v>172</v>
      </c>
      <c r="AA33" s="592"/>
      <c r="AB33" s="592"/>
      <c r="AC33" s="592"/>
      <c r="AD33" s="588" t="s">
        <v>128</v>
      </c>
      <c r="AE33" s="161" t="s">
        <v>44</v>
      </c>
      <c r="AF33" s="123" t="s">
        <v>50</v>
      </c>
      <c r="AG33" s="123" t="s">
        <v>49</v>
      </c>
      <c r="AH33" s="125" t="s">
        <v>128</v>
      </c>
    </row>
    <row r="34" spans="1:34" s="1" customFormat="1" ht="16.5" customHeight="1" thickBot="1">
      <c r="A34" s="598"/>
      <c r="B34" s="600"/>
      <c r="C34" s="602"/>
      <c r="D34" s="121" t="s">
        <v>147</v>
      </c>
      <c r="E34" s="121" t="s">
        <v>166</v>
      </c>
      <c r="F34" s="121" t="s">
        <v>147</v>
      </c>
      <c r="G34" s="121" t="s">
        <v>166</v>
      </c>
      <c r="H34" s="154" t="s">
        <v>147</v>
      </c>
      <c r="I34" s="121" t="s">
        <v>166</v>
      </c>
      <c r="J34" s="155" t="s">
        <v>147</v>
      </c>
      <c r="K34" s="121" t="s">
        <v>166</v>
      </c>
      <c r="L34" s="121" t="s">
        <v>147</v>
      </c>
      <c r="M34" s="121" t="s">
        <v>166</v>
      </c>
      <c r="N34" s="121" t="s">
        <v>147</v>
      </c>
      <c r="O34" s="121" t="s">
        <v>166</v>
      </c>
      <c r="P34" s="155" t="s">
        <v>147</v>
      </c>
      <c r="Q34" s="121" t="s">
        <v>166</v>
      </c>
      <c r="R34" s="121" t="s">
        <v>147</v>
      </c>
      <c r="S34" s="121" t="s">
        <v>166</v>
      </c>
      <c r="T34" s="155" t="s">
        <v>147</v>
      </c>
      <c r="U34" s="121" t="s">
        <v>166</v>
      </c>
      <c r="V34" s="155" t="s">
        <v>147</v>
      </c>
      <c r="W34" s="152" t="s">
        <v>166</v>
      </c>
      <c r="X34" s="162" t="s">
        <v>147</v>
      </c>
      <c r="Y34" s="163" t="s">
        <v>166</v>
      </c>
      <c r="Z34" s="166" t="s">
        <v>147</v>
      </c>
      <c r="AA34" s="167" t="s">
        <v>166</v>
      </c>
      <c r="AB34" s="167" t="s">
        <v>147</v>
      </c>
      <c r="AC34" s="167" t="s">
        <v>166</v>
      </c>
      <c r="AD34" s="589"/>
      <c r="AE34" s="156"/>
      <c r="AF34" s="152"/>
      <c r="AG34" s="152"/>
      <c r="AH34" s="153"/>
    </row>
    <row r="35" spans="1:34">
      <c r="A35" s="603" t="s">
        <v>150</v>
      </c>
      <c r="B35" s="604" t="s">
        <v>62</v>
      </c>
      <c r="C35" s="45" t="s">
        <v>142</v>
      </c>
      <c r="D35" s="46" t="e">
        <f>'Per budget envelope'!$C10+'Per budget envelope'!$O10+'Per budget envelope'!$AA10</f>
        <v>#N/A</v>
      </c>
      <c r="E35" s="46" t="e">
        <f>'Per budget envelope'!$D10+'Per budget envelope'!$P10+'Per budget envelope'!$AB10</f>
        <v>#N/A</v>
      </c>
      <c r="F35" s="46" t="e">
        <f>'Per budget envelope'!#REF!+'Per budget envelope'!#REF!+'Per budget envelope'!#REF!</f>
        <v>#REF!</v>
      </c>
      <c r="G35" s="46" t="e">
        <f>'Per budget envelope'!#REF!+'Per budget envelope'!#REF!+'Per budget envelope'!#REF!</f>
        <v>#REF!</v>
      </c>
      <c r="H35" s="46" t="e">
        <f>'Per budget envelope'!#REF!+'Per budget envelope'!#REF!+'Per budget envelope'!#REF!</f>
        <v>#REF!</v>
      </c>
      <c r="I35" s="46" t="e">
        <f>'Per budget envelope'!#REF!+'Per budget envelope'!#REF!+'Per budget envelope'!#REF!</f>
        <v>#REF!</v>
      </c>
      <c r="J35" s="46" t="e">
        <f>'Per budget envelope'!#REF!+'Per budget envelope'!#REF!+'Per budget envelope'!#REF!</f>
        <v>#REF!</v>
      </c>
      <c r="K35" s="46" t="e">
        <f>'Per budget envelope'!#REF!+'Per budget envelope'!#REF!+'Per budget envelope'!#REF!</f>
        <v>#REF!</v>
      </c>
      <c r="L35" s="46" t="e">
        <f>'Per budget envelope'!#REF!+'Per budget envelope'!#REF!+'Per budget envelope'!#REF!</f>
        <v>#REF!</v>
      </c>
      <c r="M35" s="46" t="e">
        <f>'Per budget envelope'!#REF!+'Per budget envelope'!#REF!+'Per budget envelope'!#REF!</f>
        <v>#REF!</v>
      </c>
      <c r="N35" s="46" t="e">
        <f>'Per budget envelope'!#REF!+'Per budget envelope'!#REF!+'Per budget envelope'!#REF!</f>
        <v>#REF!</v>
      </c>
      <c r="O35" s="46" t="e">
        <f>'Per budget envelope'!#REF!+'Per budget envelope'!#REF!+'Per budget envelope'!#REF!</f>
        <v>#REF!</v>
      </c>
      <c r="P35" s="46" t="e">
        <f>'Per budget envelope'!#REF!+'Per budget envelope'!#REF!+'Per budget envelope'!#REF!</f>
        <v>#REF!</v>
      </c>
      <c r="Q35" s="46" t="e">
        <f>'Per budget envelope'!#REF!+'Per budget envelope'!#REF!+'Per budget envelope'!#REF!</f>
        <v>#REF!</v>
      </c>
      <c r="R35" s="46" t="e">
        <f>'Per budget envelope'!#REF!+'Per budget envelope'!#REF!+'Per budget envelope'!#REF!</f>
        <v>#REF!</v>
      </c>
      <c r="S35" s="46" t="e">
        <f>'Per budget envelope'!#REF!+'Per budget envelope'!#REF!+'Per budget envelope'!#REF!</f>
        <v>#REF!</v>
      </c>
      <c r="T35" s="46" t="e">
        <f>'Per budget envelope'!#REF!+'Per budget envelope'!#REF!+'Per budget envelope'!#REF!</f>
        <v>#REF!</v>
      </c>
      <c r="U35" s="46" t="e">
        <f>'Per budget envelope'!#REF!+'Per budget envelope'!#REF!+'Per budget envelope'!#REF!</f>
        <v>#REF!</v>
      </c>
      <c r="V35" s="46" t="e">
        <f>'Per budget envelope'!#REF!+'Per budget envelope'!#REF!+'Per budget envelope'!#REF!</f>
        <v>#REF!</v>
      </c>
      <c r="W35" s="46" t="e">
        <f>'Per budget envelope'!#REF!+'Per budget envelope'!#REF!+'Per budget envelope'!#REF!</f>
        <v>#REF!</v>
      </c>
      <c r="X35" s="108" t="e">
        <f t="shared" ref="X35:X50" si="4">H35+V35+T35+N35+L35+P35+R35+J35+F35+D35</f>
        <v>#REF!</v>
      </c>
      <c r="Y35" s="57" t="e">
        <f t="shared" ref="Y35:Y50" si="5">I35+W35+U35+O35+M35+Q35+S35+K35+G35+E35</f>
        <v>#REF!</v>
      </c>
      <c r="Z35" s="578" t="e">
        <f>X35+X36</f>
        <v>#REF!</v>
      </c>
      <c r="AA35" s="580" t="e">
        <f>Y35+Y36</f>
        <v>#REF!</v>
      </c>
      <c r="AB35" s="580" t="e">
        <f>Z35+Z37</f>
        <v>#REF!</v>
      </c>
      <c r="AC35" s="580" t="e">
        <f>AA35+AA37</f>
        <v>#REF!</v>
      </c>
      <c r="AD35" s="590" t="e">
        <f>AC35/AC51</f>
        <v>#REF!</v>
      </c>
      <c r="AE35" s="110" t="s">
        <v>152</v>
      </c>
      <c r="AF35" s="46" t="e">
        <f>X35+X39+X43+X47</f>
        <v>#REF!</v>
      </c>
      <c r="AG35" s="46" t="e">
        <f>Y35+Y39+Y43+Y47</f>
        <v>#REF!</v>
      </c>
      <c r="AH35" s="606" t="e">
        <f>(AG35+AG36)/AG39</f>
        <v>#REF!</v>
      </c>
    </row>
    <row r="36" spans="1:34">
      <c r="A36" s="603"/>
      <c r="B36" s="604"/>
      <c r="C36" s="41" t="s">
        <v>143</v>
      </c>
      <c r="D36" s="18" t="e">
        <f>'Per budget envelope'!$E10+'Per budget envelope'!$Q10+'Per budget envelope'!$AC10</f>
        <v>#N/A</v>
      </c>
      <c r="E36" s="18" t="e">
        <f>'Per budget envelope'!$F10+'Per budget envelope'!$R10+'Per budget envelope'!$AD10</f>
        <v>#N/A</v>
      </c>
      <c r="F36" s="18" t="e">
        <f>'Per budget envelope'!#REF!+'Per budget envelope'!#REF!+'Per budget envelope'!#REF!</f>
        <v>#REF!</v>
      </c>
      <c r="G36" s="18" t="e">
        <f>'Per budget envelope'!#REF!+'Per budget envelope'!#REF!+'Per budget envelope'!#REF!</f>
        <v>#REF!</v>
      </c>
      <c r="H36" s="18" t="e">
        <f>'Per budget envelope'!#REF!+'Per budget envelope'!#REF!+'Per budget envelope'!#REF!</f>
        <v>#REF!</v>
      </c>
      <c r="I36" s="18" t="e">
        <f>'Per budget envelope'!#REF!+'Per budget envelope'!#REF!+'Per budget envelope'!#REF!</f>
        <v>#REF!</v>
      </c>
      <c r="J36" s="18" t="e">
        <f>'Per budget envelope'!#REF!+'Per budget envelope'!#REF!+'Per budget envelope'!#REF!</f>
        <v>#REF!</v>
      </c>
      <c r="K36" s="18" t="e">
        <f>'Per budget envelope'!#REF!+'Per budget envelope'!#REF!+'Per budget envelope'!#REF!</f>
        <v>#REF!</v>
      </c>
      <c r="L36" s="18" t="e">
        <f>'Per budget envelope'!#REF!+'Per budget envelope'!#REF!+'Per budget envelope'!#REF!</f>
        <v>#REF!</v>
      </c>
      <c r="M36" s="18" t="e">
        <f>'Per budget envelope'!#REF!+'Per budget envelope'!#REF!+'Per budget envelope'!#REF!</f>
        <v>#REF!</v>
      </c>
      <c r="N36" s="18" t="e">
        <f>'Per budget envelope'!#REF!+'Per budget envelope'!#REF!+'Per budget envelope'!#REF!</f>
        <v>#REF!</v>
      </c>
      <c r="O36" s="18" t="e">
        <f>'Per budget envelope'!#REF!+'Per budget envelope'!#REF!+'Per budget envelope'!#REF!</f>
        <v>#REF!</v>
      </c>
      <c r="P36" s="18" t="e">
        <f>'Per budget envelope'!#REF!+'Per budget envelope'!#REF!+'Per budget envelope'!#REF!</f>
        <v>#REF!</v>
      </c>
      <c r="Q36" s="18" t="e">
        <f>'Per budget envelope'!#REF!+'Per budget envelope'!#REF!+'Per budget envelope'!#REF!</f>
        <v>#REF!</v>
      </c>
      <c r="R36" s="18" t="e">
        <f>'Per budget envelope'!#REF!+'Per budget envelope'!#REF!+'Per budget envelope'!#REF!</f>
        <v>#REF!</v>
      </c>
      <c r="S36" s="18" t="e">
        <f>'Per budget envelope'!#REF!+'Per budget envelope'!#REF!+'Per budget envelope'!#REF!</f>
        <v>#REF!</v>
      </c>
      <c r="T36" s="18" t="e">
        <f>'Per budget envelope'!#REF!+'Per budget envelope'!#REF!+'Per budget envelope'!#REF!</f>
        <v>#REF!</v>
      </c>
      <c r="U36" s="18" t="e">
        <f>'Per budget envelope'!#REF!+'Per budget envelope'!#REF!+'Per budget envelope'!#REF!</f>
        <v>#REF!</v>
      </c>
      <c r="V36" s="18" t="e">
        <f>'Per budget envelope'!#REF!+'Per budget envelope'!#REF!+'Per budget envelope'!#REF!</f>
        <v>#REF!</v>
      </c>
      <c r="W36" s="18" t="e">
        <f>'Per budget envelope'!#REF!+'Per budget envelope'!#REF!+'Per budget envelope'!#REF!</f>
        <v>#REF!</v>
      </c>
      <c r="X36" s="109" t="e">
        <f t="shared" si="4"/>
        <v>#REF!</v>
      </c>
      <c r="Y36" s="58" t="e">
        <f t="shared" si="5"/>
        <v>#REF!</v>
      </c>
      <c r="Z36" s="569"/>
      <c r="AA36" s="571"/>
      <c r="AB36" s="571"/>
      <c r="AC36" s="571"/>
      <c r="AD36" s="574"/>
      <c r="AE36" s="110" t="s">
        <v>154</v>
      </c>
      <c r="AF36" s="46" t="e">
        <f>X37+X41+X45+X49</f>
        <v>#REF!</v>
      </c>
      <c r="AG36" s="46" t="e">
        <f>Y37+Y41+Y45+Y49</f>
        <v>#REF!</v>
      </c>
      <c r="AH36" s="607"/>
    </row>
    <row r="37" spans="1:34">
      <c r="A37" s="603"/>
      <c r="B37" s="605" t="s">
        <v>63</v>
      </c>
      <c r="C37" s="42" t="s">
        <v>142</v>
      </c>
      <c r="D37" s="47" t="e">
        <f>'Per budget envelope'!$I10+'Per budget envelope'!$U10+'Per budget envelope'!$AG10</f>
        <v>#N/A</v>
      </c>
      <c r="E37" s="47" t="e">
        <f>'Per budget envelope'!$J10+'Per budget envelope'!$V10+'Per budget envelope'!$AH10</f>
        <v>#N/A</v>
      </c>
      <c r="F37" s="47" t="e">
        <f>'Per budget envelope'!#REF!+'Per budget envelope'!#REF!+'Per budget envelope'!#REF!</f>
        <v>#REF!</v>
      </c>
      <c r="G37" s="47" t="e">
        <f>'Per budget envelope'!#REF!+'Per budget envelope'!#REF!+'Per budget envelope'!#REF!</f>
        <v>#REF!</v>
      </c>
      <c r="H37" s="47" t="e">
        <f>'Per budget envelope'!#REF!+'Per budget envelope'!#REF!+'Per budget envelope'!#REF!</f>
        <v>#REF!</v>
      </c>
      <c r="I37" s="47" t="e">
        <f>'Per budget envelope'!#REF!+'Per budget envelope'!#REF!+'Per budget envelope'!#REF!</f>
        <v>#REF!</v>
      </c>
      <c r="J37" s="47" t="e">
        <f>'Per budget envelope'!#REF!+'Per budget envelope'!#REF!+'Per budget envelope'!#REF!</f>
        <v>#REF!</v>
      </c>
      <c r="K37" s="47" t="e">
        <f>'Per budget envelope'!#REF!+'Per budget envelope'!#REF!+'Per budget envelope'!#REF!</f>
        <v>#REF!</v>
      </c>
      <c r="L37" s="47" t="e">
        <f>'Per budget envelope'!#REF!+'Per budget envelope'!#REF!+'Per budget envelope'!#REF!</f>
        <v>#REF!</v>
      </c>
      <c r="M37" s="47" t="e">
        <f>'Per budget envelope'!#REF!+'Per budget envelope'!#REF!+'Per budget envelope'!#REF!</f>
        <v>#REF!</v>
      </c>
      <c r="N37" s="47" t="e">
        <f>'Per budget envelope'!#REF!+'Per budget envelope'!#REF!+'Per budget envelope'!#REF!</f>
        <v>#REF!</v>
      </c>
      <c r="O37" s="47" t="e">
        <f>'Per budget envelope'!#REF!+'Per budget envelope'!#REF!+'Per budget envelope'!#REF!</f>
        <v>#REF!</v>
      </c>
      <c r="P37" s="47" t="e">
        <f>'Per budget envelope'!#REF!+'Per budget envelope'!#REF!+'Per budget envelope'!#REF!</f>
        <v>#REF!</v>
      </c>
      <c r="Q37" s="47" t="e">
        <f>'Per budget envelope'!#REF!+'Per budget envelope'!#REF!+'Per budget envelope'!#REF!</f>
        <v>#REF!</v>
      </c>
      <c r="R37" s="47" t="e">
        <f>'Per budget envelope'!#REF!+'Per budget envelope'!#REF!+'Per budget envelope'!#REF!</f>
        <v>#REF!</v>
      </c>
      <c r="S37" s="47" t="e">
        <f>'Per budget envelope'!#REF!+'Per budget envelope'!#REF!+'Per budget envelope'!#REF!</f>
        <v>#REF!</v>
      </c>
      <c r="T37" s="47" t="e">
        <f>'Per budget envelope'!#REF!+'Per budget envelope'!#REF!+'Per budget envelope'!#REF!</f>
        <v>#REF!</v>
      </c>
      <c r="U37" s="47" t="e">
        <f>'Per budget envelope'!#REF!+'Per budget envelope'!#REF!+'Per budget envelope'!#REF!</f>
        <v>#REF!</v>
      </c>
      <c r="V37" s="47" t="e">
        <f>'Per budget envelope'!#REF!+'Per budget envelope'!#REF!+'Per budget envelope'!#REF!</f>
        <v>#REF!</v>
      </c>
      <c r="W37" s="47" t="e">
        <f>'Per budget envelope'!#REF!+'Per budget envelope'!#REF!+'Per budget envelope'!#REF!</f>
        <v>#REF!</v>
      </c>
      <c r="X37" s="108" t="e">
        <f t="shared" si="4"/>
        <v>#REF!</v>
      </c>
      <c r="Y37" s="57" t="e">
        <f t="shared" si="5"/>
        <v>#REF!</v>
      </c>
      <c r="Z37" s="569" t="e">
        <f>X37+X38</f>
        <v>#REF!</v>
      </c>
      <c r="AA37" s="571" t="e">
        <f>Y37+Y38</f>
        <v>#REF!</v>
      </c>
      <c r="AB37" s="571"/>
      <c r="AC37" s="571"/>
      <c r="AD37" s="574"/>
      <c r="AE37" s="111" t="s">
        <v>153</v>
      </c>
      <c r="AF37" s="112" t="e">
        <f>X36+X40+X44+X48</f>
        <v>#REF!</v>
      </c>
      <c r="AG37" s="112" t="e">
        <f>Y36+Y40+Y44+Y48</f>
        <v>#REF!</v>
      </c>
      <c r="AH37" s="606" t="e">
        <f>(AG37+AG38)/AG39</f>
        <v>#REF!</v>
      </c>
    </row>
    <row r="38" spans="1:34" ht="15.75" thickBot="1">
      <c r="A38" s="603"/>
      <c r="B38" s="605"/>
      <c r="C38" s="48" t="s">
        <v>143</v>
      </c>
      <c r="D38" s="17" t="e">
        <f>'Per budget envelope'!$K10+'Per budget envelope'!$W10+'Per budget envelope'!$AI10</f>
        <v>#N/A</v>
      </c>
      <c r="E38" s="17" t="e">
        <f>'Per budget envelope'!$L10+'Per budget envelope'!$X10+'Per budget envelope'!$AJ10</f>
        <v>#N/A</v>
      </c>
      <c r="F38" s="17" t="e">
        <f>'Per budget envelope'!#REF!+'Per budget envelope'!#REF!+'Per budget envelope'!#REF!</f>
        <v>#REF!</v>
      </c>
      <c r="G38" s="17" t="e">
        <f>'Per budget envelope'!#REF!+'Per budget envelope'!#REF!+'Per budget envelope'!#REF!</f>
        <v>#REF!</v>
      </c>
      <c r="H38" s="17" t="e">
        <f>'Per budget envelope'!#REF!+'Per budget envelope'!#REF!+'Per budget envelope'!#REF!</f>
        <v>#REF!</v>
      </c>
      <c r="I38" s="17" t="e">
        <f>'Per budget envelope'!#REF!+'Per budget envelope'!#REF!+'Per budget envelope'!#REF!</f>
        <v>#REF!</v>
      </c>
      <c r="J38" s="17" t="e">
        <f>'Per budget envelope'!#REF!+'Per budget envelope'!#REF!+'Per budget envelope'!#REF!</f>
        <v>#REF!</v>
      </c>
      <c r="K38" s="17" t="e">
        <f>'Per budget envelope'!#REF!+'Per budget envelope'!#REF!+'Per budget envelope'!#REF!</f>
        <v>#REF!</v>
      </c>
      <c r="L38" s="17" t="e">
        <f>'Per budget envelope'!#REF!+'Per budget envelope'!#REF!+'Per budget envelope'!#REF!</f>
        <v>#REF!</v>
      </c>
      <c r="M38" s="17" t="e">
        <f>'Per budget envelope'!#REF!+'Per budget envelope'!#REF!+'Per budget envelope'!#REF!</f>
        <v>#REF!</v>
      </c>
      <c r="N38" s="17" t="e">
        <f>'Per budget envelope'!#REF!+'Per budget envelope'!#REF!+'Per budget envelope'!#REF!</f>
        <v>#REF!</v>
      </c>
      <c r="O38" s="17" t="e">
        <f>'Per budget envelope'!#REF!+'Per budget envelope'!#REF!+'Per budget envelope'!#REF!</f>
        <v>#REF!</v>
      </c>
      <c r="P38" s="17" t="e">
        <f>'Per budget envelope'!#REF!+'Per budget envelope'!#REF!+'Per budget envelope'!#REF!</f>
        <v>#REF!</v>
      </c>
      <c r="Q38" s="17" t="e">
        <f>'Per budget envelope'!#REF!+'Per budget envelope'!#REF!+'Per budget envelope'!#REF!</f>
        <v>#REF!</v>
      </c>
      <c r="R38" s="17" t="e">
        <f>'Per budget envelope'!#REF!+'Per budget envelope'!#REF!+'Per budget envelope'!#REF!</f>
        <v>#REF!</v>
      </c>
      <c r="S38" s="17" t="e">
        <f>'Per budget envelope'!#REF!+'Per budget envelope'!#REF!+'Per budget envelope'!#REF!</f>
        <v>#REF!</v>
      </c>
      <c r="T38" s="17" t="e">
        <f>'Per budget envelope'!#REF!+'Per budget envelope'!#REF!+'Per budget envelope'!#REF!</f>
        <v>#REF!</v>
      </c>
      <c r="U38" s="17" t="e">
        <f>'Per budget envelope'!#REF!+'Per budget envelope'!#REF!+'Per budget envelope'!#REF!</f>
        <v>#REF!</v>
      </c>
      <c r="V38" s="17" t="e">
        <f>'Per budget envelope'!#REF!+'Per budget envelope'!#REF!+'Per budget envelope'!#REF!</f>
        <v>#REF!</v>
      </c>
      <c r="W38" s="17" t="e">
        <f>'Per budget envelope'!#REF!+'Per budget envelope'!#REF!+'Per budget envelope'!#REF!</f>
        <v>#REF!</v>
      </c>
      <c r="X38" s="109" t="e">
        <f t="shared" si="4"/>
        <v>#REF!</v>
      </c>
      <c r="Y38" s="58" t="e">
        <f t="shared" si="5"/>
        <v>#REF!</v>
      </c>
      <c r="Z38" s="576"/>
      <c r="AA38" s="572"/>
      <c r="AB38" s="572"/>
      <c r="AC38" s="572"/>
      <c r="AD38" s="575"/>
      <c r="AE38" s="111" t="s">
        <v>155</v>
      </c>
      <c r="AF38" s="112" t="e">
        <f>X38+X42+X46+X50</f>
        <v>#REF!</v>
      </c>
      <c r="AG38" s="112" t="e">
        <f>Y38+Y42+Y46+Y50</f>
        <v>#REF!</v>
      </c>
      <c r="AH38" s="607"/>
    </row>
    <row r="39" spans="1:34">
      <c r="A39" s="603" t="s">
        <v>144</v>
      </c>
      <c r="B39" s="604" t="s">
        <v>62</v>
      </c>
      <c r="C39" s="43" t="s">
        <v>142</v>
      </c>
      <c r="D39" s="49" t="e">
        <f>'Per budget envelope'!$AM10+'Per budget envelope'!$AY10+'Per budget envelope'!$BK10+'Per budget envelope'!$BW10</f>
        <v>#N/A</v>
      </c>
      <c r="E39" s="49" t="e">
        <f>'Per budget envelope'!$AN10+'Per budget envelope'!$AZ10+'Per budget envelope'!$BL10+'Per budget envelope'!$BX10</f>
        <v>#N/A</v>
      </c>
      <c r="F39" s="49" t="e">
        <f>'Per budget envelope'!#REF!+'Per budget envelope'!#REF!+'Per budget envelope'!#REF!+'Per budget envelope'!#REF!</f>
        <v>#REF!</v>
      </c>
      <c r="G39" s="49" t="e">
        <f>'Per budget envelope'!#REF!+'Per budget envelope'!#REF!+'Per budget envelope'!#REF!+'Per budget envelope'!#REF!</f>
        <v>#REF!</v>
      </c>
      <c r="H39" s="49" t="e">
        <f>'Per budget envelope'!#REF!+'Per budget envelope'!#REF!+'Per budget envelope'!#REF!+'Per budget envelope'!#REF!</f>
        <v>#REF!</v>
      </c>
      <c r="I39" s="49" t="e">
        <f>'Per budget envelope'!#REF!+'Per budget envelope'!#REF!+'Per budget envelope'!#REF!+'Per budget envelope'!#REF!</f>
        <v>#REF!</v>
      </c>
      <c r="J39" s="49" t="e">
        <f>'Per budget envelope'!#REF!+'Per budget envelope'!#REF!+'Per budget envelope'!#REF!+'Per budget envelope'!#REF!</f>
        <v>#REF!</v>
      </c>
      <c r="K39" s="49" t="e">
        <f>'Per budget envelope'!#REF!+'Per budget envelope'!#REF!+'Per budget envelope'!#REF!+'Per budget envelope'!#REF!</f>
        <v>#REF!</v>
      </c>
      <c r="L39" s="49" t="e">
        <f>'Per budget envelope'!#REF!+'Per budget envelope'!#REF!+'Per budget envelope'!#REF!+'Per budget envelope'!#REF!</f>
        <v>#REF!</v>
      </c>
      <c r="M39" s="49" t="e">
        <f>'Per budget envelope'!#REF!+'Per budget envelope'!#REF!+'Per budget envelope'!#REF!+'Per budget envelope'!#REF!</f>
        <v>#REF!</v>
      </c>
      <c r="N39" s="49" t="e">
        <f>'Per budget envelope'!#REF!+'Per budget envelope'!#REF!+'Per budget envelope'!#REF!+'Per budget envelope'!#REF!</f>
        <v>#REF!</v>
      </c>
      <c r="O39" s="49" t="e">
        <f>'Per budget envelope'!#REF!+'Per budget envelope'!#REF!+'Per budget envelope'!#REF!+'Per budget envelope'!#REF!</f>
        <v>#REF!</v>
      </c>
      <c r="P39" s="49" t="e">
        <f>'Per budget envelope'!#REF!+'Per budget envelope'!#REF!+'Per budget envelope'!#REF!+'Per budget envelope'!#REF!</f>
        <v>#REF!</v>
      </c>
      <c r="Q39" s="49" t="e">
        <f>'Per budget envelope'!#REF!+'Per budget envelope'!#REF!+'Per budget envelope'!#REF!+'Per budget envelope'!#REF!</f>
        <v>#REF!</v>
      </c>
      <c r="R39" s="49" t="e">
        <f>'Per budget envelope'!#REF!+'Per budget envelope'!#REF!+'Per budget envelope'!#REF!+'Per budget envelope'!#REF!</f>
        <v>#REF!</v>
      </c>
      <c r="S39" s="49" t="e">
        <f>'Per budget envelope'!#REF!+'Per budget envelope'!#REF!+'Per budget envelope'!#REF!+'Per budget envelope'!#REF!</f>
        <v>#REF!</v>
      </c>
      <c r="T39" s="49" t="e">
        <f>'Per budget envelope'!#REF!+'Per budget envelope'!#REF!+'Per budget envelope'!#REF!+'Per budget envelope'!#REF!</f>
        <v>#REF!</v>
      </c>
      <c r="U39" s="49" t="e">
        <f>'Per budget envelope'!#REF!+'Per budget envelope'!#REF!+'Per budget envelope'!#REF!+'Per budget envelope'!#REF!</f>
        <v>#REF!</v>
      </c>
      <c r="V39" s="49" t="e">
        <f>'Per budget envelope'!#REF!+'Per budget envelope'!#REF!+'Per budget envelope'!#REF!+'Per budget envelope'!#REF!</f>
        <v>#REF!</v>
      </c>
      <c r="W39" s="49" t="e">
        <f>'Per budget envelope'!#REF!+'Per budget envelope'!#REF!+'Per budget envelope'!#REF!+'Per budget envelope'!#REF!</f>
        <v>#REF!</v>
      </c>
      <c r="X39" s="108" t="e">
        <f t="shared" si="4"/>
        <v>#REF!</v>
      </c>
      <c r="Y39" s="57" t="e">
        <f t="shared" si="5"/>
        <v>#REF!</v>
      </c>
      <c r="Z39" s="568" t="e">
        <f>X39+X40</f>
        <v>#REF!</v>
      </c>
      <c r="AA39" s="593" t="e">
        <f>Y39+Y40</f>
        <v>#REF!</v>
      </c>
      <c r="AB39" s="568" t="e">
        <f>Z39+Z41</f>
        <v>#REF!</v>
      </c>
      <c r="AC39" s="570" t="e">
        <f>AA39+AA41</f>
        <v>#REF!</v>
      </c>
      <c r="AD39" s="573" t="e">
        <f>AC39/AC51</f>
        <v>#REF!</v>
      </c>
      <c r="AE39" s="59"/>
      <c r="AF39" s="19" t="e">
        <f>SUM(AF35:AF38)</f>
        <v>#REF!</v>
      </c>
      <c r="AG39" s="19" t="e">
        <f>SUM(AG35:AG38)</f>
        <v>#REF!</v>
      </c>
      <c r="AH39" s="37"/>
    </row>
    <row r="40" spans="1:34">
      <c r="A40" s="603"/>
      <c r="B40" s="604"/>
      <c r="C40" s="50" t="s">
        <v>143</v>
      </c>
      <c r="D40" s="18" t="e">
        <f>'Per budget envelope'!$AO10+'Per budget envelope'!$BA10+'Per budget envelope'!$BY10+'Per budget envelope'!$BM10</f>
        <v>#N/A</v>
      </c>
      <c r="E40" s="18" t="e">
        <f>'Per budget envelope'!$AP10+'Per budget envelope'!$BB10+'Per budget envelope'!$BN10+'Per budget envelope'!$BZ10</f>
        <v>#N/A</v>
      </c>
      <c r="F40" s="18" t="e">
        <f>'Per budget envelope'!#REF!+'Per budget envelope'!#REF!+'Per budget envelope'!#REF!+'Per budget envelope'!#REF!</f>
        <v>#REF!</v>
      </c>
      <c r="G40" s="18" t="e">
        <f>'Per budget envelope'!#REF!+'Per budget envelope'!#REF!+'Per budget envelope'!#REF!+'Per budget envelope'!#REF!</f>
        <v>#REF!</v>
      </c>
      <c r="H40" s="18" t="e">
        <f>'Per budget envelope'!#REF!+'Per budget envelope'!#REF!+'Per budget envelope'!#REF!+'Per budget envelope'!#REF!</f>
        <v>#REF!</v>
      </c>
      <c r="I40" s="18" t="e">
        <f>'Per budget envelope'!#REF!+'Per budget envelope'!#REF!+'Per budget envelope'!#REF!+'Per budget envelope'!#REF!</f>
        <v>#REF!</v>
      </c>
      <c r="J40" s="18" t="e">
        <f>'Per budget envelope'!#REF!+'Per budget envelope'!#REF!+'Per budget envelope'!#REF!+'Per budget envelope'!#REF!</f>
        <v>#REF!</v>
      </c>
      <c r="K40" s="18" t="e">
        <f>'Per budget envelope'!#REF!+'Per budget envelope'!#REF!+'Per budget envelope'!#REF!+'Per budget envelope'!#REF!</f>
        <v>#REF!</v>
      </c>
      <c r="L40" s="18" t="e">
        <f>'Per budget envelope'!#REF!+'Per budget envelope'!#REF!+'Per budget envelope'!#REF!+'Per budget envelope'!#REF!</f>
        <v>#REF!</v>
      </c>
      <c r="M40" s="18" t="e">
        <f>'Per budget envelope'!#REF!+'Per budget envelope'!#REF!+'Per budget envelope'!#REF!+'Per budget envelope'!#REF!</f>
        <v>#REF!</v>
      </c>
      <c r="N40" s="18" t="e">
        <f>'Per budget envelope'!#REF!+'Per budget envelope'!#REF!+'Per budget envelope'!#REF!+'Per budget envelope'!#REF!</f>
        <v>#REF!</v>
      </c>
      <c r="O40" s="18" t="e">
        <f>'Per budget envelope'!#REF!+'Per budget envelope'!#REF!+'Per budget envelope'!#REF!+'Per budget envelope'!#REF!</f>
        <v>#REF!</v>
      </c>
      <c r="P40" s="18" t="e">
        <f>'Per budget envelope'!#REF!+'Per budget envelope'!#REF!+'Per budget envelope'!#REF!+'Per budget envelope'!#REF!</f>
        <v>#REF!</v>
      </c>
      <c r="Q40" s="18" t="e">
        <f>'Per budget envelope'!#REF!+'Per budget envelope'!#REF!+'Per budget envelope'!#REF!+'Per budget envelope'!#REF!</f>
        <v>#REF!</v>
      </c>
      <c r="R40" s="18" t="e">
        <f>'Per budget envelope'!#REF!+'Per budget envelope'!#REF!+'Per budget envelope'!#REF!+'Per budget envelope'!#REF!</f>
        <v>#REF!</v>
      </c>
      <c r="S40" s="18" t="e">
        <f>'Per budget envelope'!#REF!+'Per budget envelope'!#REF!+'Per budget envelope'!#REF!+'Per budget envelope'!#REF!</f>
        <v>#REF!</v>
      </c>
      <c r="T40" s="18" t="e">
        <f>'Per budget envelope'!#REF!+'Per budget envelope'!#REF!+'Per budget envelope'!#REF!+'Per budget envelope'!#REF!</f>
        <v>#REF!</v>
      </c>
      <c r="U40" s="18" t="e">
        <f>'Per budget envelope'!#REF!+'Per budget envelope'!#REF!+'Per budget envelope'!#REF!+'Per budget envelope'!#REF!</f>
        <v>#REF!</v>
      </c>
      <c r="V40" s="18" t="e">
        <f>'Per budget envelope'!#REF!+'Per budget envelope'!#REF!+'Per budget envelope'!#REF!+'Per budget envelope'!#REF!</f>
        <v>#REF!</v>
      </c>
      <c r="W40" s="18" t="e">
        <f>'Per budget envelope'!#REF!+'Per budget envelope'!#REF!+'Per budget envelope'!#REF!+'Per budget envelope'!#REF!</f>
        <v>#REF!</v>
      </c>
      <c r="X40" s="109" t="e">
        <f t="shared" si="4"/>
        <v>#REF!</v>
      </c>
      <c r="Y40" s="58" t="e">
        <f t="shared" si="5"/>
        <v>#REF!</v>
      </c>
      <c r="Z40" s="569"/>
      <c r="AA40" s="586"/>
      <c r="AB40" s="569"/>
      <c r="AC40" s="571"/>
      <c r="AD40" s="574"/>
      <c r="AE40" s="55"/>
      <c r="AF40" s="15"/>
      <c r="AG40" s="9"/>
      <c r="AH40" s="56"/>
    </row>
    <row r="41" spans="1:34">
      <c r="A41" s="603"/>
      <c r="B41" s="605" t="s">
        <v>63</v>
      </c>
      <c r="C41" s="42" t="s">
        <v>142</v>
      </c>
      <c r="D41" s="47" t="e">
        <f>'Per budget envelope'!$AS10+'Per budget envelope'!$BE10+'Per budget envelope'!$BQ10+'Per budget envelope'!$CC10</f>
        <v>#N/A</v>
      </c>
      <c r="E41" s="47" t="e">
        <f>'Per budget envelope'!$AT10+'Per budget envelope'!$BF10+'Per budget envelope'!$BR10+'Per budget envelope'!$CD10</f>
        <v>#N/A</v>
      </c>
      <c r="F41" s="47" t="e">
        <f>'Per budget envelope'!#REF!+'Per budget envelope'!#REF!+'Per budget envelope'!#REF!+'Per budget envelope'!#REF!</f>
        <v>#REF!</v>
      </c>
      <c r="G41" s="47" t="e">
        <f>'Per budget envelope'!#REF!+'Per budget envelope'!#REF!+'Per budget envelope'!#REF!+'Per budget envelope'!#REF!</f>
        <v>#REF!</v>
      </c>
      <c r="H41" s="47" t="e">
        <f>'Per budget envelope'!#REF!+'Per budget envelope'!#REF!+'Per budget envelope'!#REF!+'Per budget envelope'!#REF!</f>
        <v>#REF!</v>
      </c>
      <c r="I41" s="47" t="e">
        <f>'Per budget envelope'!#REF!+'Per budget envelope'!#REF!+'Per budget envelope'!#REF!+'Per budget envelope'!#REF!</f>
        <v>#REF!</v>
      </c>
      <c r="J41" s="47" t="e">
        <f>'Per budget envelope'!#REF!+'Per budget envelope'!#REF!+'Per budget envelope'!#REF!+'Per budget envelope'!#REF!</f>
        <v>#REF!</v>
      </c>
      <c r="K41" s="47" t="e">
        <f>'Per budget envelope'!#REF!+'Per budget envelope'!#REF!+'Per budget envelope'!#REF!+'Per budget envelope'!#REF!</f>
        <v>#REF!</v>
      </c>
      <c r="L41" s="47" t="e">
        <f>'Per budget envelope'!#REF!+'Per budget envelope'!#REF!+'Per budget envelope'!#REF!+'Per budget envelope'!#REF!</f>
        <v>#REF!</v>
      </c>
      <c r="M41" s="47" t="e">
        <f>'Per budget envelope'!#REF!+'Per budget envelope'!#REF!+'Per budget envelope'!#REF!+'Per budget envelope'!#REF!</f>
        <v>#REF!</v>
      </c>
      <c r="N41" s="47" t="e">
        <f>'Per budget envelope'!#REF!+'Per budget envelope'!#REF!+'Per budget envelope'!#REF!+'Per budget envelope'!#REF!</f>
        <v>#REF!</v>
      </c>
      <c r="O41" s="47" t="e">
        <f>'Per budget envelope'!#REF!+'Per budget envelope'!#REF!+'Per budget envelope'!#REF!+'Per budget envelope'!#REF!</f>
        <v>#REF!</v>
      </c>
      <c r="P41" s="47" t="e">
        <f>'Per budget envelope'!#REF!+'Per budget envelope'!#REF!+'Per budget envelope'!#REF!+'Per budget envelope'!#REF!</f>
        <v>#REF!</v>
      </c>
      <c r="Q41" s="47" t="e">
        <f>'Per budget envelope'!#REF!+'Per budget envelope'!#REF!+'Per budget envelope'!#REF!+'Per budget envelope'!#REF!</f>
        <v>#REF!</v>
      </c>
      <c r="R41" s="47" t="e">
        <f>'Per budget envelope'!#REF!+'Per budget envelope'!#REF!+'Per budget envelope'!#REF!+'Per budget envelope'!#REF!</f>
        <v>#REF!</v>
      </c>
      <c r="S41" s="47" t="e">
        <f>'Per budget envelope'!#REF!+'Per budget envelope'!#REF!+'Per budget envelope'!#REF!+'Per budget envelope'!#REF!</f>
        <v>#REF!</v>
      </c>
      <c r="T41" s="47" t="e">
        <f>'Per budget envelope'!#REF!+'Per budget envelope'!#REF!+'Per budget envelope'!#REF!+'Per budget envelope'!#REF!</f>
        <v>#REF!</v>
      </c>
      <c r="U41" s="47" t="e">
        <f>'Per budget envelope'!#REF!+'Per budget envelope'!#REF!+'Per budget envelope'!#REF!+'Per budget envelope'!#REF!</f>
        <v>#REF!</v>
      </c>
      <c r="V41" s="47" t="e">
        <f>'Per budget envelope'!#REF!+'Per budget envelope'!#REF!+'Per budget envelope'!#REF!+'Per budget envelope'!#REF!</f>
        <v>#REF!</v>
      </c>
      <c r="W41" s="47" t="e">
        <f>'Per budget envelope'!#REF!+'Per budget envelope'!#REF!+'Per budget envelope'!#REF!+'Per budget envelope'!#REF!</f>
        <v>#REF!</v>
      </c>
      <c r="X41" s="108" t="e">
        <f t="shared" si="4"/>
        <v>#REF!</v>
      </c>
      <c r="Y41" s="57" t="e">
        <f t="shared" si="5"/>
        <v>#REF!</v>
      </c>
      <c r="Z41" s="569" t="e">
        <f>X41+X42</f>
        <v>#REF!</v>
      </c>
      <c r="AA41" s="586" t="e">
        <f>Y41+Y42</f>
        <v>#REF!</v>
      </c>
      <c r="AB41" s="569"/>
      <c r="AC41" s="571"/>
      <c r="AD41" s="574"/>
      <c r="AE41" s="116" t="s">
        <v>156</v>
      </c>
      <c r="AF41" s="19" t="e">
        <f>AF35+AF37</f>
        <v>#REF!</v>
      </c>
      <c r="AG41" s="19" t="e">
        <f>AG35+AG37</f>
        <v>#REF!</v>
      </c>
      <c r="AH41" s="113" t="e">
        <f>AG41/AG39</f>
        <v>#REF!</v>
      </c>
    </row>
    <row r="42" spans="1:34" ht="15.75" thickBot="1">
      <c r="A42" s="603"/>
      <c r="B42" s="605"/>
      <c r="C42" s="48" t="s">
        <v>143</v>
      </c>
      <c r="D42" s="17" t="e">
        <f>'Per budget envelope'!$AU10+'Per budget envelope'!$BG10+'Per budget envelope'!$BS10+'Per budget envelope'!$CE10</f>
        <v>#N/A</v>
      </c>
      <c r="E42" s="17" t="e">
        <f>'Per budget envelope'!$AV10+'Per budget envelope'!$BH10+'Per budget envelope'!$BT10+'Per budget envelope'!$CF10</f>
        <v>#N/A</v>
      </c>
      <c r="F42" s="17" t="e">
        <f>'Per budget envelope'!#REF!+'Per budget envelope'!#REF!+'Per budget envelope'!#REF!+'Per budget envelope'!#REF!</f>
        <v>#REF!</v>
      </c>
      <c r="G42" s="17" t="e">
        <f>'Per budget envelope'!#REF!+'Per budget envelope'!#REF!+'Per budget envelope'!#REF!+'Per budget envelope'!#REF!</f>
        <v>#REF!</v>
      </c>
      <c r="H42" s="17" t="e">
        <f>'Per budget envelope'!#REF!+'Per budget envelope'!#REF!+'Per budget envelope'!#REF!+'Per budget envelope'!#REF!</f>
        <v>#REF!</v>
      </c>
      <c r="I42" s="17" t="e">
        <f>'Per budget envelope'!#REF!+'Per budget envelope'!#REF!+'Per budget envelope'!#REF!+'Per budget envelope'!#REF!</f>
        <v>#REF!</v>
      </c>
      <c r="J42" s="17" t="e">
        <f>'Per budget envelope'!#REF!+'Per budget envelope'!#REF!+'Per budget envelope'!#REF!+'Per budget envelope'!#REF!</f>
        <v>#REF!</v>
      </c>
      <c r="K42" s="17" t="e">
        <f>'Per budget envelope'!#REF!+'Per budget envelope'!#REF!+'Per budget envelope'!#REF!+'Per budget envelope'!#REF!</f>
        <v>#REF!</v>
      </c>
      <c r="L42" s="17" t="e">
        <f>'Per budget envelope'!#REF!+'Per budget envelope'!#REF!+'Per budget envelope'!#REF!+'Per budget envelope'!#REF!</f>
        <v>#REF!</v>
      </c>
      <c r="M42" s="17" t="e">
        <f>'Per budget envelope'!#REF!+'Per budget envelope'!#REF!+'Per budget envelope'!#REF!+'Per budget envelope'!#REF!</f>
        <v>#REF!</v>
      </c>
      <c r="N42" s="17" t="e">
        <f>'Per budget envelope'!#REF!+'Per budget envelope'!#REF!+'Per budget envelope'!#REF!+'Per budget envelope'!#REF!</f>
        <v>#REF!</v>
      </c>
      <c r="O42" s="17" t="e">
        <f>'Per budget envelope'!#REF!+'Per budget envelope'!#REF!+'Per budget envelope'!#REF!+'Per budget envelope'!#REF!</f>
        <v>#REF!</v>
      </c>
      <c r="P42" s="17" t="e">
        <f>'Per budget envelope'!#REF!+'Per budget envelope'!#REF!+'Per budget envelope'!#REF!+'Per budget envelope'!#REF!</f>
        <v>#REF!</v>
      </c>
      <c r="Q42" s="17" t="e">
        <f>'Per budget envelope'!#REF!+'Per budget envelope'!#REF!+'Per budget envelope'!#REF!+'Per budget envelope'!#REF!</f>
        <v>#REF!</v>
      </c>
      <c r="R42" s="17" t="e">
        <f>'Per budget envelope'!#REF!+'Per budget envelope'!#REF!+'Per budget envelope'!#REF!+'Per budget envelope'!#REF!</f>
        <v>#REF!</v>
      </c>
      <c r="S42" s="17" t="e">
        <f>'Per budget envelope'!#REF!+'Per budget envelope'!#REF!+'Per budget envelope'!#REF!+'Per budget envelope'!#REF!</f>
        <v>#REF!</v>
      </c>
      <c r="T42" s="17" t="e">
        <f>'Per budget envelope'!#REF!+'Per budget envelope'!#REF!+'Per budget envelope'!#REF!+'Per budget envelope'!#REF!</f>
        <v>#REF!</v>
      </c>
      <c r="U42" s="17" t="e">
        <f>'Per budget envelope'!#REF!+'Per budget envelope'!#REF!+'Per budget envelope'!#REF!+'Per budget envelope'!#REF!</f>
        <v>#REF!</v>
      </c>
      <c r="V42" s="17" t="e">
        <f>'Per budget envelope'!#REF!+'Per budget envelope'!#REF!+'Per budget envelope'!#REF!+'Per budget envelope'!#REF!</f>
        <v>#REF!</v>
      </c>
      <c r="W42" s="17" t="e">
        <f>'Per budget envelope'!#REF!+'Per budget envelope'!#REF!+'Per budget envelope'!#REF!+'Per budget envelope'!#REF!</f>
        <v>#REF!</v>
      </c>
      <c r="X42" s="109" t="e">
        <f t="shared" si="4"/>
        <v>#REF!</v>
      </c>
      <c r="Y42" s="58" t="e">
        <f t="shared" si="5"/>
        <v>#REF!</v>
      </c>
      <c r="Z42" s="576"/>
      <c r="AA42" s="587"/>
      <c r="AB42" s="576"/>
      <c r="AC42" s="572"/>
      <c r="AD42" s="575"/>
      <c r="AE42" s="117" t="s">
        <v>157</v>
      </c>
      <c r="AF42" s="114" t="e">
        <f>AF36+AF38</f>
        <v>#REF!</v>
      </c>
      <c r="AG42" s="114" t="e">
        <f>AG36+AG38</f>
        <v>#REF!</v>
      </c>
      <c r="AH42" s="115" t="e">
        <f>AG42/AG39</f>
        <v>#REF!</v>
      </c>
    </row>
    <row r="43" spans="1:34">
      <c r="A43" s="603" t="s">
        <v>145</v>
      </c>
      <c r="B43" s="604" t="s">
        <v>62</v>
      </c>
      <c r="C43" s="43" t="s">
        <v>142</v>
      </c>
      <c r="D43" s="49" t="e">
        <f>'Per budget envelope'!$CI10</f>
        <v>#N/A</v>
      </c>
      <c r="E43" s="49" t="e">
        <f>'Per budget envelope'!$CJ10</f>
        <v>#N/A</v>
      </c>
      <c r="F43" s="49" t="e">
        <f>'Per budget envelope'!#REF!</f>
        <v>#REF!</v>
      </c>
      <c r="G43" s="49" t="e">
        <f>'Per budget envelope'!#REF!</f>
        <v>#REF!</v>
      </c>
      <c r="H43" s="49" t="e">
        <f>'Per budget envelope'!#REF!</f>
        <v>#REF!</v>
      </c>
      <c r="I43" s="49" t="e">
        <f>'Per budget envelope'!#REF!</f>
        <v>#REF!</v>
      </c>
      <c r="J43" s="49" t="e">
        <f>'Per budget envelope'!#REF!</f>
        <v>#REF!</v>
      </c>
      <c r="K43" s="49" t="e">
        <f>'Per budget envelope'!#REF!</f>
        <v>#REF!</v>
      </c>
      <c r="L43" s="49" t="e">
        <f>'Per budget envelope'!#REF!</f>
        <v>#REF!</v>
      </c>
      <c r="M43" s="49" t="e">
        <f>'Per budget envelope'!#REF!</f>
        <v>#REF!</v>
      </c>
      <c r="N43" s="49" t="e">
        <f>'Per budget envelope'!#REF!</f>
        <v>#REF!</v>
      </c>
      <c r="O43" s="49" t="e">
        <f>'Per budget envelope'!#REF!</f>
        <v>#REF!</v>
      </c>
      <c r="P43" s="49" t="e">
        <f>'Per budget envelope'!#REF!</f>
        <v>#REF!</v>
      </c>
      <c r="Q43" s="49" t="e">
        <f>'Per budget envelope'!#REF!</f>
        <v>#REF!</v>
      </c>
      <c r="R43" s="49" t="e">
        <f>'Per budget envelope'!#REF!</f>
        <v>#REF!</v>
      </c>
      <c r="S43" s="49" t="e">
        <f>'Per budget envelope'!#REF!</f>
        <v>#REF!</v>
      </c>
      <c r="T43" s="49" t="e">
        <f>'Per budget envelope'!#REF!</f>
        <v>#REF!</v>
      </c>
      <c r="U43" s="49" t="e">
        <f>'Per budget envelope'!#REF!</f>
        <v>#REF!</v>
      </c>
      <c r="V43" s="49" t="e">
        <f>'Per budget envelope'!#REF!</f>
        <v>#REF!</v>
      </c>
      <c r="W43" s="49" t="e">
        <f>'Per budget envelope'!#REF!</f>
        <v>#REF!</v>
      </c>
      <c r="X43" s="108" t="e">
        <f t="shared" si="4"/>
        <v>#REF!</v>
      </c>
      <c r="Y43" s="51" t="e">
        <f t="shared" si="5"/>
        <v>#REF!</v>
      </c>
      <c r="Z43" s="577" t="e">
        <f>X43+X44</f>
        <v>#REF!</v>
      </c>
      <c r="AA43" s="579" t="e">
        <f>Y43+Y44</f>
        <v>#REF!</v>
      </c>
      <c r="AB43" s="570" t="e">
        <f>Z43+Z45</f>
        <v>#REF!</v>
      </c>
      <c r="AC43" s="570" t="e">
        <f>AA43+AA45</f>
        <v>#REF!</v>
      </c>
      <c r="AD43" s="581" t="e">
        <f>AC43/AC51</f>
        <v>#REF!</v>
      </c>
    </row>
    <row r="44" spans="1:34">
      <c r="A44" s="603"/>
      <c r="B44" s="604"/>
      <c r="C44" s="50" t="s">
        <v>143</v>
      </c>
      <c r="D44" s="18" t="e">
        <f>'Per budget envelope'!$CK10</f>
        <v>#N/A</v>
      </c>
      <c r="E44" s="18" t="e">
        <f>'Per budget envelope'!$CL10</f>
        <v>#N/A</v>
      </c>
      <c r="F44" s="18" t="e">
        <f>'Per budget envelope'!#REF!</f>
        <v>#REF!</v>
      </c>
      <c r="G44" s="18" t="e">
        <f>'Per budget envelope'!#REF!</f>
        <v>#REF!</v>
      </c>
      <c r="H44" s="18" t="e">
        <f>'Per budget envelope'!#REF!</f>
        <v>#REF!</v>
      </c>
      <c r="I44" s="18" t="e">
        <f>'Per budget envelope'!#REF!</f>
        <v>#REF!</v>
      </c>
      <c r="J44" s="18" t="e">
        <f>'Per budget envelope'!#REF!</f>
        <v>#REF!</v>
      </c>
      <c r="K44" s="18" t="e">
        <f>'Per budget envelope'!#REF!</f>
        <v>#REF!</v>
      </c>
      <c r="L44" s="18" t="e">
        <f>'Per budget envelope'!#REF!</f>
        <v>#REF!</v>
      </c>
      <c r="M44" s="18" t="e">
        <f>'Per budget envelope'!#REF!</f>
        <v>#REF!</v>
      </c>
      <c r="N44" s="18" t="e">
        <f>'Per budget envelope'!#REF!</f>
        <v>#REF!</v>
      </c>
      <c r="O44" s="18" t="e">
        <f>'Per budget envelope'!#REF!</f>
        <v>#REF!</v>
      </c>
      <c r="P44" s="18" t="e">
        <f>'Per budget envelope'!#REF!</f>
        <v>#REF!</v>
      </c>
      <c r="Q44" s="18" t="e">
        <f>'Per budget envelope'!#REF!</f>
        <v>#REF!</v>
      </c>
      <c r="R44" s="18" t="e">
        <f>'Per budget envelope'!#REF!</f>
        <v>#REF!</v>
      </c>
      <c r="S44" s="18" t="e">
        <f>'Per budget envelope'!#REF!</f>
        <v>#REF!</v>
      </c>
      <c r="T44" s="18" t="e">
        <f>'Per budget envelope'!#REF!</f>
        <v>#REF!</v>
      </c>
      <c r="U44" s="18" t="e">
        <f>'Per budget envelope'!#REF!</f>
        <v>#REF!</v>
      </c>
      <c r="V44" s="18" t="e">
        <f>'Per budget envelope'!#REF!</f>
        <v>#REF!</v>
      </c>
      <c r="W44" s="18" t="e">
        <f>'Per budget envelope'!#REF!</f>
        <v>#REF!</v>
      </c>
      <c r="X44" s="109" t="e">
        <f t="shared" si="4"/>
        <v>#REF!</v>
      </c>
      <c r="Y44" s="52" t="e">
        <f t="shared" si="5"/>
        <v>#REF!</v>
      </c>
      <c r="Z44" s="578"/>
      <c r="AA44" s="580"/>
      <c r="AB44" s="571"/>
      <c r="AC44" s="571"/>
      <c r="AD44" s="582"/>
    </row>
    <row r="45" spans="1:34">
      <c r="A45" s="603"/>
      <c r="B45" s="605" t="s">
        <v>63</v>
      </c>
      <c r="C45" s="42" t="s">
        <v>142</v>
      </c>
      <c r="D45" s="47" t="e">
        <f>'Per budget envelope'!$CO10</f>
        <v>#N/A</v>
      </c>
      <c r="E45" s="47" t="e">
        <f>'Per budget envelope'!$CP10</f>
        <v>#N/A</v>
      </c>
      <c r="F45" s="47" t="e">
        <f>'Per budget envelope'!#REF!</f>
        <v>#REF!</v>
      </c>
      <c r="G45" s="47" t="e">
        <f>'Per budget envelope'!#REF!</f>
        <v>#REF!</v>
      </c>
      <c r="H45" s="47" t="e">
        <f>'Per budget envelope'!#REF!</f>
        <v>#REF!</v>
      </c>
      <c r="I45" s="47" t="e">
        <f>'Per budget envelope'!#REF!</f>
        <v>#REF!</v>
      </c>
      <c r="J45" s="47" t="e">
        <f>'Per budget envelope'!#REF!</f>
        <v>#REF!</v>
      </c>
      <c r="K45" s="47" t="e">
        <f>'Per budget envelope'!#REF!</f>
        <v>#REF!</v>
      </c>
      <c r="L45" s="47" t="e">
        <f>'Per budget envelope'!#REF!</f>
        <v>#REF!</v>
      </c>
      <c r="M45" s="47" t="e">
        <f>'Per budget envelope'!#REF!</f>
        <v>#REF!</v>
      </c>
      <c r="N45" s="47" t="e">
        <f>'Per budget envelope'!#REF!</f>
        <v>#REF!</v>
      </c>
      <c r="O45" s="47" t="e">
        <f>'Per budget envelope'!#REF!</f>
        <v>#REF!</v>
      </c>
      <c r="P45" s="47" t="e">
        <f>'Per budget envelope'!#REF!</f>
        <v>#REF!</v>
      </c>
      <c r="Q45" s="47" t="e">
        <f>'Per budget envelope'!#REF!</f>
        <v>#REF!</v>
      </c>
      <c r="R45" s="47" t="e">
        <f>'Per budget envelope'!#REF!</f>
        <v>#REF!</v>
      </c>
      <c r="S45" s="47" t="e">
        <f>'Per budget envelope'!#REF!</f>
        <v>#REF!</v>
      </c>
      <c r="T45" s="47" t="e">
        <f>'Per budget envelope'!#REF!</f>
        <v>#REF!</v>
      </c>
      <c r="U45" s="47" t="e">
        <f>'Per budget envelope'!#REF!</f>
        <v>#REF!</v>
      </c>
      <c r="V45" s="47" t="e">
        <f>'Per budget envelope'!#REF!</f>
        <v>#REF!</v>
      </c>
      <c r="W45" s="47" t="e">
        <f>'Per budget envelope'!#REF!</f>
        <v>#REF!</v>
      </c>
      <c r="X45" s="108" t="e">
        <f t="shared" si="4"/>
        <v>#REF!</v>
      </c>
      <c r="Y45" s="51" t="e">
        <f t="shared" si="5"/>
        <v>#REF!</v>
      </c>
      <c r="Z45" s="576" t="e">
        <f>X45+X46</f>
        <v>#REF!</v>
      </c>
      <c r="AA45" s="572" t="e">
        <f>Y45+Y46</f>
        <v>#REF!</v>
      </c>
      <c r="AB45" s="571"/>
      <c r="AC45" s="571"/>
      <c r="AD45" s="582"/>
    </row>
    <row r="46" spans="1:34" ht="15.75" thickBot="1">
      <c r="A46" s="603"/>
      <c r="B46" s="605"/>
      <c r="C46" s="48" t="s">
        <v>143</v>
      </c>
      <c r="D46" s="17" t="e">
        <f>'Per budget envelope'!$CQ10</f>
        <v>#N/A</v>
      </c>
      <c r="E46" s="17" t="e">
        <f>'Per budget envelope'!$CR10</f>
        <v>#N/A</v>
      </c>
      <c r="F46" s="17" t="e">
        <f>'Per budget envelope'!#REF!</f>
        <v>#REF!</v>
      </c>
      <c r="G46" s="17" t="e">
        <f>'Per budget envelope'!#REF!</f>
        <v>#REF!</v>
      </c>
      <c r="H46" s="17" t="e">
        <f>'Per budget envelope'!#REF!</f>
        <v>#REF!</v>
      </c>
      <c r="I46" s="17" t="e">
        <f>'Per budget envelope'!#REF!</f>
        <v>#REF!</v>
      </c>
      <c r="J46" s="17" t="e">
        <f>'Per budget envelope'!#REF!</f>
        <v>#REF!</v>
      </c>
      <c r="K46" s="17" t="e">
        <f>'Per budget envelope'!#REF!</f>
        <v>#REF!</v>
      </c>
      <c r="L46" s="17" t="e">
        <f>'Per budget envelope'!#REF!</f>
        <v>#REF!</v>
      </c>
      <c r="M46" s="17" t="e">
        <f>'Per budget envelope'!#REF!</f>
        <v>#REF!</v>
      </c>
      <c r="N46" s="17" t="e">
        <f>'Per budget envelope'!#REF!</f>
        <v>#REF!</v>
      </c>
      <c r="O46" s="17" t="e">
        <f>'Per budget envelope'!#REF!</f>
        <v>#REF!</v>
      </c>
      <c r="P46" s="17" t="e">
        <f>'Per budget envelope'!#REF!</f>
        <v>#REF!</v>
      </c>
      <c r="Q46" s="17" t="e">
        <f>'Per budget envelope'!#REF!</f>
        <v>#REF!</v>
      </c>
      <c r="R46" s="17" t="e">
        <f>'Per budget envelope'!#REF!</f>
        <v>#REF!</v>
      </c>
      <c r="S46" s="17" t="e">
        <f>'Per budget envelope'!#REF!</f>
        <v>#REF!</v>
      </c>
      <c r="T46" s="17" t="e">
        <f>'Per budget envelope'!#REF!</f>
        <v>#REF!</v>
      </c>
      <c r="U46" s="17" t="e">
        <f>'Per budget envelope'!#REF!</f>
        <v>#REF!</v>
      </c>
      <c r="V46" s="17" t="e">
        <f>'Per budget envelope'!#REF!</f>
        <v>#REF!</v>
      </c>
      <c r="W46" s="17" t="e">
        <f>'Per budget envelope'!#REF!</f>
        <v>#REF!</v>
      </c>
      <c r="X46" s="109" t="e">
        <f t="shared" si="4"/>
        <v>#REF!</v>
      </c>
      <c r="Y46" s="52" t="e">
        <f t="shared" si="5"/>
        <v>#REF!</v>
      </c>
      <c r="Z46" s="584"/>
      <c r="AA46" s="585"/>
      <c r="AB46" s="572"/>
      <c r="AC46" s="572"/>
      <c r="AD46" s="583"/>
    </row>
    <row r="47" spans="1:34">
      <c r="A47" s="603" t="s">
        <v>146</v>
      </c>
      <c r="B47" s="604" t="s">
        <v>62</v>
      </c>
      <c r="C47" s="43" t="s">
        <v>142</v>
      </c>
      <c r="D47" s="49" t="e">
        <f>'Per budget envelope'!$CU10+'Per budget envelope'!$DG10</f>
        <v>#N/A</v>
      </c>
      <c r="E47" s="49" t="e">
        <f>'Per budget envelope'!$CV10+'Per budget envelope'!$DH10</f>
        <v>#N/A</v>
      </c>
      <c r="F47" s="49" t="e">
        <f>'Per budget envelope'!#REF!+'Per budget envelope'!#REF!</f>
        <v>#REF!</v>
      </c>
      <c r="G47" s="49" t="e">
        <f>'Per budget envelope'!#REF!+'Per budget envelope'!#REF!</f>
        <v>#REF!</v>
      </c>
      <c r="H47" s="49" t="e">
        <f>'Per budget envelope'!#REF!+'Per budget envelope'!#REF!</f>
        <v>#REF!</v>
      </c>
      <c r="I47" s="49" t="e">
        <f>'Per budget envelope'!#REF!+'Per budget envelope'!#REF!</f>
        <v>#REF!</v>
      </c>
      <c r="J47" s="49" t="e">
        <f>'Per budget envelope'!#REF!+'Per budget envelope'!#REF!</f>
        <v>#REF!</v>
      </c>
      <c r="K47" s="49" t="e">
        <f>'Per budget envelope'!#REF!+'Per budget envelope'!#REF!</f>
        <v>#REF!</v>
      </c>
      <c r="L47" s="49" t="e">
        <f>'Per budget envelope'!#REF!+'Per budget envelope'!#REF!</f>
        <v>#REF!</v>
      </c>
      <c r="M47" s="49" t="e">
        <f>'Per budget envelope'!#REF!+'Per budget envelope'!#REF!</f>
        <v>#REF!</v>
      </c>
      <c r="N47" s="49" t="e">
        <f>'Per budget envelope'!#REF!+'Per budget envelope'!#REF!</f>
        <v>#REF!</v>
      </c>
      <c r="O47" s="49" t="e">
        <f>'Per budget envelope'!#REF!+'Per budget envelope'!#REF!</f>
        <v>#REF!</v>
      </c>
      <c r="P47" s="49" t="e">
        <f>'Per budget envelope'!#REF!+'Per budget envelope'!#REF!</f>
        <v>#REF!</v>
      </c>
      <c r="Q47" s="49" t="e">
        <f>'Per budget envelope'!#REF!+'Per budget envelope'!#REF!</f>
        <v>#REF!</v>
      </c>
      <c r="R47" s="49" t="e">
        <f>'Per budget envelope'!#REF!+'Per budget envelope'!#REF!</f>
        <v>#REF!</v>
      </c>
      <c r="S47" s="49" t="e">
        <f>'Per budget envelope'!#REF!+'Per budget envelope'!#REF!</f>
        <v>#REF!</v>
      </c>
      <c r="T47" s="49" t="e">
        <f>'Per budget envelope'!#REF!+'Per budget envelope'!#REF!</f>
        <v>#REF!</v>
      </c>
      <c r="U47" s="49" t="e">
        <f>'Per budget envelope'!#REF!+'Per budget envelope'!#REF!</f>
        <v>#REF!</v>
      </c>
      <c r="V47" s="49" t="e">
        <f>'Per budget envelope'!#REF!+'Per budget envelope'!#REF!</f>
        <v>#REF!</v>
      </c>
      <c r="W47" s="49" t="e">
        <f>'Per budget envelope'!#REF!+'Per budget envelope'!#REF!</f>
        <v>#REF!</v>
      </c>
      <c r="X47" s="108" t="e">
        <f t="shared" si="4"/>
        <v>#REF!</v>
      </c>
      <c r="Y47" s="51" t="e">
        <f t="shared" si="5"/>
        <v>#REF!</v>
      </c>
      <c r="Z47" s="568" t="e">
        <f>X47+X48</f>
        <v>#REF!</v>
      </c>
      <c r="AA47" s="570" t="e">
        <f>Y47+Y48</f>
        <v>#REF!</v>
      </c>
      <c r="AB47" s="570" t="e">
        <f>Z47+Z49</f>
        <v>#REF!</v>
      </c>
      <c r="AC47" s="570" t="e">
        <f>AA47+AA49</f>
        <v>#REF!</v>
      </c>
      <c r="AD47" s="573" t="e">
        <f>AC47/AC51</f>
        <v>#REF!</v>
      </c>
    </row>
    <row r="48" spans="1:34">
      <c r="A48" s="603"/>
      <c r="B48" s="604"/>
      <c r="C48" s="50" t="s">
        <v>143</v>
      </c>
      <c r="D48" s="18" t="e">
        <f>'Per budget envelope'!$CW10+'Per budget envelope'!$DI10</f>
        <v>#N/A</v>
      </c>
      <c r="E48" s="18" t="e">
        <f>'Per budget envelope'!$CX10+'Per budget envelope'!$DJ10</f>
        <v>#N/A</v>
      </c>
      <c r="F48" s="18" t="e">
        <f>'Per budget envelope'!#REF!+'Per budget envelope'!#REF!</f>
        <v>#REF!</v>
      </c>
      <c r="G48" s="18" t="e">
        <f>'Per budget envelope'!#REF!+'Per budget envelope'!#REF!</f>
        <v>#REF!</v>
      </c>
      <c r="H48" s="18" t="e">
        <f>'Per budget envelope'!#REF!+'Per budget envelope'!#REF!</f>
        <v>#REF!</v>
      </c>
      <c r="I48" s="18" t="e">
        <f>'Per budget envelope'!#REF!+'Per budget envelope'!#REF!</f>
        <v>#REF!</v>
      </c>
      <c r="J48" s="18" t="e">
        <f>'Per budget envelope'!#REF!+'Per budget envelope'!#REF!</f>
        <v>#REF!</v>
      </c>
      <c r="K48" s="18" t="e">
        <f>'Per budget envelope'!#REF!+'Per budget envelope'!#REF!</f>
        <v>#REF!</v>
      </c>
      <c r="L48" s="18" t="e">
        <f>'Per budget envelope'!#REF!+'Per budget envelope'!#REF!</f>
        <v>#REF!</v>
      </c>
      <c r="M48" s="18" t="e">
        <f>'Per budget envelope'!#REF!+'Per budget envelope'!#REF!</f>
        <v>#REF!</v>
      </c>
      <c r="N48" s="18" t="e">
        <f>'Per budget envelope'!#REF!+'Per budget envelope'!#REF!</f>
        <v>#REF!</v>
      </c>
      <c r="O48" s="18" t="e">
        <f>'Per budget envelope'!#REF!+'Per budget envelope'!#REF!</f>
        <v>#REF!</v>
      </c>
      <c r="P48" s="18" t="e">
        <f>'Per budget envelope'!#REF!+'Per budget envelope'!#REF!</f>
        <v>#REF!</v>
      </c>
      <c r="Q48" s="18" t="e">
        <f>'Per budget envelope'!#REF!+'Per budget envelope'!#REF!</f>
        <v>#REF!</v>
      </c>
      <c r="R48" s="18" t="e">
        <f>'Per budget envelope'!#REF!+'Per budget envelope'!#REF!</f>
        <v>#REF!</v>
      </c>
      <c r="S48" s="18" t="e">
        <f>'Per budget envelope'!#REF!+'Per budget envelope'!#REF!</f>
        <v>#REF!</v>
      </c>
      <c r="T48" s="18" t="e">
        <f>'Per budget envelope'!#REF!+'Per budget envelope'!#REF!</f>
        <v>#REF!</v>
      </c>
      <c r="U48" s="18" t="e">
        <f>'Per budget envelope'!#REF!+'Per budget envelope'!#REF!</f>
        <v>#REF!</v>
      </c>
      <c r="V48" s="18" t="e">
        <f>'Per budget envelope'!#REF!+'Per budget envelope'!#REF!</f>
        <v>#REF!</v>
      </c>
      <c r="W48" s="18" t="e">
        <f>'Per budget envelope'!#REF!+'Per budget envelope'!#REF!</f>
        <v>#REF!</v>
      </c>
      <c r="X48" s="109" t="e">
        <f t="shared" si="4"/>
        <v>#REF!</v>
      </c>
      <c r="Y48" s="52" t="e">
        <f t="shared" si="5"/>
        <v>#REF!</v>
      </c>
      <c r="Z48" s="569"/>
      <c r="AA48" s="571"/>
      <c r="AB48" s="571"/>
      <c r="AC48" s="571"/>
      <c r="AD48" s="574"/>
    </row>
    <row r="49" spans="1:34">
      <c r="A49" s="603"/>
      <c r="B49" s="605" t="s">
        <v>63</v>
      </c>
      <c r="C49" s="42" t="s">
        <v>142</v>
      </c>
      <c r="D49" s="47" t="e">
        <f>'Per budget envelope'!$DA10+'Per budget envelope'!$DM10</f>
        <v>#N/A</v>
      </c>
      <c r="E49" s="47" t="e">
        <f>'Per budget envelope'!$DB10+'Per budget envelope'!$DN10</f>
        <v>#N/A</v>
      </c>
      <c r="F49" s="47" t="e">
        <f>'Per budget envelope'!#REF!+'Per budget envelope'!#REF!</f>
        <v>#REF!</v>
      </c>
      <c r="G49" s="47" t="e">
        <f>'Per budget envelope'!#REF!+'Per budget envelope'!#REF!</f>
        <v>#REF!</v>
      </c>
      <c r="H49" s="47" t="e">
        <f>'Per budget envelope'!#REF!+'Per budget envelope'!#REF!</f>
        <v>#REF!</v>
      </c>
      <c r="I49" s="47" t="e">
        <f>'Per budget envelope'!#REF!+'Per budget envelope'!#REF!</f>
        <v>#REF!</v>
      </c>
      <c r="J49" s="47" t="e">
        <f>'Per budget envelope'!#REF!+'Per budget envelope'!#REF!</f>
        <v>#REF!</v>
      </c>
      <c r="K49" s="47" t="e">
        <f>'Per budget envelope'!#REF!+'Per budget envelope'!#REF!</f>
        <v>#REF!</v>
      </c>
      <c r="L49" s="47" t="e">
        <f>'Per budget envelope'!#REF!+'Per budget envelope'!#REF!</f>
        <v>#REF!</v>
      </c>
      <c r="M49" s="47" t="e">
        <f>'Per budget envelope'!#REF!+'Per budget envelope'!#REF!</f>
        <v>#REF!</v>
      </c>
      <c r="N49" s="47" t="e">
        <f>'Per budget envelope'!#REF!+'Per budget envelope'!#REF!</f>
        <v>#REF!</v>
      </c>
      <c r="O49" s="47" t="e">
        <f>'Per budget envelope'!#REF!+'Per budget envelope'!#REF!</f>
        <v>#REF!</v>
      </c>
      <c r="P49" s="47" t="e">
        <f>'Per budget envelope'!#REF!+'Per budget envelope'!#REF!</f>
        <v>#REF!</v>
      </c>
      <c r="Q49" s="47" t="e">
        <f>'Per budget envelope'!#REF!+'Per budget envelope'!#REF!</f>
        <v>#REF!</v>
      </c>
      <c r="R49" s="47" t="e">
        <f>'Per budget envelope'!#REF!+'Per budget envelope'!#REF!</f>
        <v>#REF!</v>
      </c>
      <c r="S49" s="47" t="e">
        <f>'Per budget envelope'!#REF!+'Per budget envelope'!#REF!</f>
        <v>#REF!</v>
      </c>
      <c r="T49" s="47" t="e">
        <f>'Per budget envelope'!#REF!+'Per budget envelope'!#REF!</f>
        <v>#REF!</v>
      </c>
      <c r="U49" s="47" t="e">
        <f>'Per budget envelope'!#REF!+'Per budget envelope'!#REF!</f>
        <v>#REF!</v>
      </c>
      <c r="V49" s="47" t="e">
        <f>'Per budget envelope'!#REF!+'Per budget envelope'!#REF!</f>
        <v>#REF!</v>
      </c>
      <c r="W49" s="47" t="e">
        <f>'Per budget envelope'!#REF!+'Per budget envelope'!#REF!</f>
        <v>#REF!</v>
      </c>
      <c r="X49" s="108" t="e">
        <f t="shared" si="4"/>
        <v>#REF!</v>
      </c>
      <c r="Y49" s="51" t="e">
        <f t="shared" si="5"/>
        <v>#REF!</v>
      </c>
      <c r="Z49" s="569" t="e">
        <f>X49+X50</f>
        <v>#REF!</v>
      </c>
      <c r="AA49" s="571" t="e">
        <f>Y49+Y50</f>
        <v>#REF!</v>
      </c>
      <c r="AB49" s="571"/>
      <c r="AC49" s="571"/>
      <c r="AD49" s="574"/>
    </row>
    <row r="50" spans="1:34" ht="15.75" thickBot="1">
      <c r="A50" s="603"/>
      <c r="B50" s="605"/>
      <c r="C50" s="48" t="s">
        <v>143</v>
      </c>
      <c r="D50" s="17" t="e">
        <f>'Per budget envelope'!$DC10+'Per budget envelope'!$DO10</f>
        <v>#N/A</v>
      </c>
      <c r="E50" s="17" t="e">
        <f>'Per budget envelope'!$DD10+'Per budget envelope'!$DP10</f>
        <v>#N/A</v>
      </c>
      <c r="F50" s="17" t="e">
        <f>'Per budget envelope'!#REF!+'Per budget envelope'!#REF!</f>
        <v>#REF!</v>
      </c>
      <c r="G50" s="17" t="e">
        <f>'Per budget envelope'!#REF!+'Per budget envelope'!#REF!</f>
        <v>#REF!</v>
      </c>
      <c r="H50" s="17" t="e">
        <f>'Per budget envelope'!#REF!+'Per budget envelope'!#REF!</f>
        <v>#REF!</v>
      </c>
      <c r="I50" s="17" t="e">
        <f>'Per budget envelope'!#REF!+'Per budget envelope'!#REF!</f>
        <v>#REF!</v>
      </c>
      <c r="J50" s="17" t="e">
        <f>'Per budget envelope'!#REF!+'Per budget envelope'!#REF!</f>
        <v>#REF!</v>
      </c>
      <c r="K50" s="17" t="e">
        <f>'Per budget envelope'!#REF!+'Per budget envelope'!#REF!</f>
        <v>#REF!</v>
      </c>
      <c r="L50" s="17" t="e">
        <f>'Per budget envelope'!#REF!+'Per budget envelope'!#REF!</f>
        <v>#REF!</v>
      </c>
      <c r="M50" s="17" t="e">
        <f>'Per budget envelope'!#REF!+'Per budget envelope'!#REF!</f>
        <v>#REF!</v>
      </c>
      <c r="N50" s="17" t="e">
        <f>'Per budget envelope'!#REF!+'Per budget envelope'!#REF!</f>
        <v>#REF!</v>
      </c>
      <c r="O50" s="17" t="e">
        <f>'Per budget envelope'!#REF!+'Per budget envelope'!#REF!</f>
        <v>#REF!</v>
      </c>
      <c r="P50" s="17" t="e">
        <f>'Per budget envelope'!#REF!+'Per budget envelope'!#REF!</f>
        <v>#REF!</v>
      </c>
      <c r="Q50" s="17" t="e">
        <f>'Per budget envelope'!#REF!+'Per budget envelope'!#REF!</f>
        <v>#REF!</v>
      </c>
      <c r="R50" s="17" t="e">
        <f>'Per budget envelope'!#REF!+'Per budget envelope'!#REF!</f>
        <v>#REF!</v>
      </c>
      <c r="S50" s="17" t="e">
        <f>'Per budget envelope'!#REF!+'Per budget envelope'!#REF!</f>
        <v>#REF!</v>
      </c>
      <c r="T50" s="17" t="e">
        <f>'Per budget envelope'!#REF!+'Per budget envelope'!#REF!</f>
        <v>#REF!</v>
      </c>
      <c r="U50" s="17" t="e">
        <f>'Per budget envelope'!#REF!+'Per budget envelope'!#REF!</f>
        <v>#REF!</v>
      </c>
      <c r="V50" s="17" t="e">
        <f>'Per budget envelope'!#REF!+'Per budget envelope'!#REF!</f>
        <v>#REF!</v>
      </c>
      <c r="W50" s="17" t="e">
        <f>'Per budget envelope'!#REF!+'Per budget envelope'!#REF!</f>
        <v>#REF!</v>
      </c>
      <c r="X50" s="109" t="e">
        <f t="shared" si="4"/>
        <v>#REF!</v>
      </c>
      <c r="Y50" s="52" t="e">
        <f t="shared" si="5"/>
        <v>#REF!</v>
      </c>
      <c r="Z50" s="576"/>
      <c r="AA50" s="572"/>
      <c r="AB50" s="572"/>
      <c r="AC50" s="572"/>
      <c r="AD50" s="575"/>
    </row>
    <row r="51" spans="1:34" s="7" customFormat="1" ht="23.25" customHeight="1" thickBot="1">
      <c r="A51" s="53" t="s">
        <v>61</v>
      </c>
      <c r="B51" s="54"/>
      <c r="C51" s="54"/>
      <c r="D51" s="54" t="e">
        <f>SUM(D35:D50)</f>
        <v>#N/A</v>
      </c>
      <c r="E51" s="54" t="e">
        <f>SUM(E35:E50)</f>
        <v>#N/A</v>
      </c>
      <c r="F51" s="54" t="e">
        <f>SUM(F35:F50)</f>
        <v>#REF!</v>
      </c>
      <c r="G51" s="54" t="e">
        <f>SUM(G35:G50)</f>
        <v>#REF!</v>
      </c>
      <c r="H51" s="54" t="e">
        <f t="shared" ref="H51:I51" si="6">SUM(H35:H50)</f>
        <v>#REF!</v>
      </c>
      <c r="I51" s="54" t="e">
        <f t="shared" si="6"/>
        <v>#REF!</v>
      </c>
      <c r="J51" s="54" t="e">
        <f t="shared" ref="J51:U51" si="7">SUM(J35:J50)</f>
        <v>#REF!</v>
      </c>
      <c r="K51" s="54" t="e">
        <f t="shared" si="7"/>
        <v>#REF!</v>
      </c>
      <c r="L51" s="54" t="e">
        <f t="shared" si="7"/>
        <v>#REF!</v>
      </c>
      <c r="M51" s="54" t="e">
        <f t="shared" si="7"/>
        <v>#REF!</v>
      </c>
      <c r="N51" s="54" t="e">
        <f t="shared" si="7"/>
        <v>#REF!</v>
      </c>
      <c r="O51" s="54" t="e">
        <f t="shared" si="7"/>
        <v>#REF!</v>
      </c>
      <c r="P51" s="54" t="e">
        <f t="shared" si="7"/>
        <v>#REF!</v>
      </c>
      <c r="Q51" s="54" t="e">
        <f t="shared" si="7"/>
        <v>#REF!</v>
      </c>
      <c r="R51" s="54" t="e">
        <f t="shared" si="7"/>
        <v>#REF!</v>
      </c>
      <c r="S51" s="54" t="e">
        <f t="shared" si="7"/>
        <v>#REF!</v>
      </c>
      <c r="T51" s="54" t="e">
        <f t="shared" si="7"/>
        <v>#REF!</v>
      </c>
      <c r="U51" s="54" t="e">
        <f t="shared" si="7"/>
        <v>#REF!</v>
      </c>
      <c r="V51" s="54" t="e">
        <f t="shared" ref="V51:Y51" si="8">SUM(V35:V50)</f>
        <v>#REF!</v>
      </c>
      <c r="W51" s="54" t="e">
        <f t="shared" si="8"/>
        <v>#REF!</v>
      </c>
      <c r="X51" s="54" t="e">
        <f t="shared" si="8"/>
        <v>#REF!</v>
      </c>
      <c r="Y51" s="44" t="e">
        <f t="shared" si="8"/>
        <v>#REF!</v>
      </c>
      <c r="Z51" s="168" t="e">
        <f>SUM(Z35:Z50)</f>
        <v>#REF!</v>
      </c>
      <c r="AA51" s="169" t="e">
        <f>SUM(AA35:AA50)</f>
        <v>#REF!</v>
      </c>
      <c r="AB51" s="169" t="e">
        <f>SUM(AB35:AB50)</f>
        <v>#REF!</v>
      </c>
      <c r="AC51" s="169" t="e">
        <f>SUM(AC35:AC50)</f>
        <v>#REF!</v>
      </c>
      <c r="AD51" s="170" t="e">
        <f>SUM(AD35:AD50)</f>
        <v>#REF!</v>
      </c>
      <c r="AG51" s="35"/>
      <c r="AH51" s="35"/>
    </row>
  </sheetData>
  <mergeCells count="116">
    <mergeCell ref="H4:I4"/>
    <mergeCell ref="B8:B9"/>
    <mergeCell ref="B10:B11"/>
    <mergeCell ref="B12:B13"/>
    <mergeCell ref="B14:B15"/>
    <mergeCell ref="B16:B17"/>
    <mergeCell ref="V4:W4"/>
    <mergeCell ref="T4:U4"/>
    <mergeCell ref="N4:O4"/>
    <mergeCell ref="L4:M4"/>
    <mergeCell ref="B6:B7"/>
    <mergeCell ref="D4:E4"/>
    <mergeCell ref="J4:K4"/>
    <mergeCell ref="F4:G4"/>
    <mergeCell ref="R4:S4"/>
    <mergeCell ref="P4:Q4"/>
    <mergeCell ref="AH35:AH36"/>
    <mergeCell ref="B37:B38"/>
    <mergeCell ref="AH37:AH38"/>
    <mergeCell ref="AH6:AH7"/>
    <mergeCell ref="AH8:AH9"/>
    <mergeCell ref="B18:B19"/>
    <mergeCell ref="B20:B21"/>
    <mergeCell ref="A6:A9"/>
    <mergeCell ref="A10:A13"/>
    <mergeCell ref="Z12:Z13"/>
    <mergeCell ref="AA12:AA13"/>
    <mergeCell ref="Z14:Z15"/>
    <mergeCell ref="AA14:AA15"/>
    <mergeCell ref="Z16:Z17"/>
    <mergeCell ref="AA16:AA17"/>
    <mergeCell ref="AB14:AB17"/>
    <mergeCell ref="AC14:AC17"/>
    <mergeCell ref="AD14:AD17"/>
    <mergeCell ref="Z18:Z19"/>
    <mergeCell ref="A14:A17"/>
    <mergeCell ref="A18:A21"/>
    <mergeCell ref="AD18:AD21"/>
    <mergeCell ref="D33:E33"/>
    <mergeCell ref="F33:G33"/>
    <mergeCell ref="A4:A5"/>
    <mergeCell ref="B4:B5"/>
    <mergeCell ref="C4:C5"/>
    <mergeCell ref="A47:A50"/>
    <mergeCell ref="B47:B48"/>
    <mergeCell ref="B49:B50"/>
    <mergeCell ref="A39:A42"/>
    <mergeCell ref="B39:B40"/>
    <mergeCell ref="B41:B42"/>
    <mergeCell ref="A43:A46"/>
    <mergeCell ref="B43:B44"/>
    <mergeCell ref="B45:B46"/>
    <mergeCell ref="A35:A38"/>
    <mergeCell ref="B35:B36"/>
    <mergeCell ref="A33:A34"/>
    <mergeCell ref="B33:B34"/>
    <mergeCell ref="C33:C34"/>
    <mergeCell ref="AD4:AD5"/>
    <mergeCell ref="AD6:AD9"/>
    <mergeCell ref="Z10:Z11"/>
    <mergeCell ref="AA10:AA11"/>
    <mergeCell ref="X4:Y4"/>
    <mergeCell ref="AB10:AB13"/>
    <mergeCell ref="AC10:AC13"/>
    <mergeCell ref="AD10:AD13"/>
    <mergeCell ref="Z6:Z7"/>
    <mergeCell ref="AA6:AA7"/>
    <mergeCell ref="Z8:Z9"/>
    <mergeCell ref="AA8:AA9"/>
    <mergeCell ref="Z4:AC4"/>
    <mergeCell ref="AB6:AB9"/>
    <mergeCell ref="AC6:AC9"/>
    <mergeCell ref="H33:I33"/>
    <mergeCell ref="J33:K33"/>
    <mergeCell ref="L33:M33"/>
    <mergeCell ref="N33:O33"/>
    <mergeCell ref="P33:Q33"/>
    <mergeCell ref="R33:S33"/>
    <mergeCell ref="T33:U33"/>
    <mergeCell ref="V33:W33"/>
    <mergeCell ref="X33:Y33"/>
    <mergeCell ref="AA18:AA19"/>
    <mergeCell ref="Z20:Z21"/>
    <mergeCell ref="AA20:AA21"/>
    <mergeCell ref="AB18:AB21"/>
    <mergeCell ref="AC18:AC21"/>
    <mergeCell ref="Z39:Z40"/>
    <mergeCell ref="AA39:AA40"/>
    <mergeCell ref="AB39:AB42"/>
    <mergeCell ref="AC39:AC42"/>
    <mergeCell ref="AD39:AD42"/>
    <mergeCell ref="Z41:Z42"/>
    <mergeCell ref="AA41:AA42"/>
    <mergeCell ref="AD33:AD34"/>
    <mergeCell ref="Z35:Z36"/>
    <mergeCell ref="AA35:AA36"/>
    <mergeCell ref="AB35:AB38"/>
    <mergeCell ref="AC35:AC38"/>
    <mergeCell ref="AD35:AD38"/>
    <mergeCell ref="Z37:Z38"/>
    <mergeCell ref="AA37:AA38"/>
    <mergeCell ref="Z33:AC33"/>
    <mergeCell ref="Z47:Z48"/>
    <mergeCell ref="AA47:AA48"/>
    <mergeCell ref="AB47:AB50"/>
    <mergeCell ref="AC47:AC50"/>
    <mergeCell ref="AD47:AD50"/>
    <mergeCell ref="Z49:Z50"/>
    <mergeCell ref="AA49:AA50"/>
    <mergeCell ref="Z43:Z44"/>
    <mergeCell ref="AA43:AA44"/>
    <mergeCell ref="AB43:AB46"/>
    <mergeCell ref="AC43:AC46"/>
    <mergeCell ref="AD43:AD46"/>
    <mergeCell ref="Z45:Z46"/>
    <mergeCell ref="AA45:AA46"/>
  </mergeCells>
  <pageMargins left="0.70866141732283472" right="0.70866141732283472" top="0.74803149606299213" bottom="0.74803149606299213" header="0.31496062992125984" footer="0.31496062992125984"/>
  <pageSetup paperSize="9" scale="6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14"/>
  <sheetViews>
    <sheetView workbookViewId="0">
      <selection activeCell="K10" sqref="K10:K11"/>
    </sheetView>
  </sheetViews>
  <sheetFormatPr defaultRowHeight="15"/>
  <cols>
    <col min="1" max="1" width="15.28515625" bestFit="1" customWidth="1"/>
  </cols>
  <sheetData>
    <row r="1" spans="1:2">
      <c r="A1" s="4" t="s">
        <v>36</v>
      </c>
      <c r="B1" s="5" t="s">
        <v>37</v>
      </c>
    </row>
    <row r="2" spans="1:2">
      <c r="A2" s="3" t="s">
        <v>30</v>
      </c>
      <c r="B2" s="6">
        <v>180</v>
      </c>
    </row>
    <row r="3" spans="1:2">
      <c r="A3" s="3" t="s">
        <v>31</v>
      </c>
      <c r="B3" s="6">
        <v>275</v>
      </c>
    </row>
    <row r="4" spans="1:2">
      <c r="A4" s="3" t="s">
        <v>32</v>
      </c>
      <c r="B4" s="6">
        <v>360</v>
      </c>
    </row>
    <row r="5" spans="1:2">
      <c r="A5" s="3" t="s">
        <v>33</v>
      </c>
      <c r="B5" s="6">
        <v>530</v>
      </c>
    </row>
    <row r="6" spans="1:2">
      <c r="A6" s="3" t="s">
        <v>34</v>
      </c>
      <c r="B6" s="6">
        <v>820</v>
      </c>
    </row>
    <row r="7" spans="1:2">
      <c r="A7" s="3" t="s">
        <v>35</v>
      </c>
      <c r="B7" s="6">
        <v>1100</v>
      </c>
    </row>
    <row r="12" spans="1:2">
      <c r="B12" t="s">
        <v>45</v>
      </c>
    </row>
    <row r="13" spans="1:2">
      <c r="B13" t="s">
        <v>46</v>
      </c>
    </row>
    <row r="14" spans="1:2">
      <c r="B14" t="s">
        <v>47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92"/>
  <sheetViews>
    <sheetView topLeftCell="A73" workbookViewId="0">
      <selection activeCell="K10" sqref="K10:K11"/>
    </sheetView>
  </sheetViews>
  <sheetFormatPr defaultRowHeight="15"/>
  <cols>
    <col min="3" max="3" width="23.28515625" bestFit="1" customWidth="1"/>
    <col min="4" max="4" width="24.28515625" bestFit="1" customWidth="1"/>
    <col min="5" max="5" width="15.7109375" customWidth="1"/>
    <col min="8" max="8" width="5.42578125" customWidth="1"/>
  </cols>
  <sheetData>
    <row r="1" spans="1:20" ht="36" customHeight="1">
      <c r="A1" s="611" t="s">
        <v>42</v>
      </c>
      <c r="B1" s="611"/>
      <c r="C1" s="611"/>
      <c r="D1" s="611"/>
      <c r="E1" s="611"/>
      <c r="F1" s="611"/>
      <c r="G1" s="611"/>
      <c r="H1" s="611"/>
      <c r="I1" s="611"/>
      <c r="J1" s="611"/>
      <c r="K1" s="611"/>
      <c r="L1" s="611"/>
      <c r="M1" s="611"/>
      <c r="N1" s="611"/>
      <c r="O1" s="611"/>
      <c r="P1" s="611"/>
      <c r="Q1" s="611"/>
      <c r="R1" s="14"/>
      <c r="S1" s="14"/>
      <c r="T1" s="16"/>
    </row>
    <row r="2" spans="1:20" ht="36" customHeight="1">
      <c r="I2" s="2"/>
      <c r="J2" s="2"/>
      <c r="K2" s="2"/>
      <c r="L2" s="2"/>
      <c r="M2" s="2"/>
    </row>
    <row r="4" spans="1:20">
      <c r="C4" s="35" t="s">
        <v>140</v>
      </c>
      <c r="D4" s="35" t="s">
        <v>48</v>
      </c>
      <c r="E4" s="35"/>
      <c r="H4">
        <v>0</v>
      </c>
    </row>
    <row r="5" spans="1:20">
      <c r="C5" s="25" t="s">
        <v>86</v>
      </c>
      <c r="D5" s="24" t="s">
        <v>55</v>
      </c>
      <c r="H5">
        <v>1</v>
      </c>
    </row>
    <row r="6" spans="1:20">
      <c r="C6" s="134" t="s">
        <v>27</v>
      </c>
      <c r="D6" s="27" t="s">
        <v>85</v>
      </c>
      <c r="F6" s="135" t="s">
        <v>45</v>
      </c>
      <c r="H6">
        <v>2</v>
      </c>
    </row>
    <row r="7" spans="1:20">
      <c r="C7" s="25" t="s">
        <v>79</v>
      </c>
      <c r="D7" s="24" t="s">
        <v>51</v>
      </c>
      <c r="F7" s="135" t="s">
        <v>46</v>
      </c>
      <c r="H7">
        <v>3</v>
      </c>
    </row>
    <row r="8" spans="1:20">
      <c r="C8" s="25" t="s">
        <v>104</v>
      </c>
      <c r="D8" s="24" t="s">
        <v>54</v>
      </c>
      <c r="F8" s="135" t="s">
        <v>47</v>
      </c>
      <c r="H8">
        <v>4</v>
      </c>
    </row>
    <row r="9" spans="1:20">
      <c r="C9" s="25" t="s">
        <v>12</v>
      </c>
      <c r="D9" s="24" t="s">
        <v>52</v>
      </c>
      <c r="F9" s="135"/>
      <c r="H9">
        <v>5</v>
      </c>
    </row>
    <row r="10" spans="1:20">
      <c r="C10" s="25" t="s">
        <v>10</v>
      </c>
      <c r="D10" s="24" t="s">
        <v>60</v>
      </c>
      <c r="H10">
        <v>6</v>
      </c>
    </row>
    <row r="11" spans="1:20">
      <c r="C11" s="25" t="s">
        <v>76</v>
      </c>
      <c r="D11" s="24" t="s">
        <v>52</v>
      </c>
      <c r="H11">
        <v>7</v>
      </c>
    </row>
    <row r="12" spans="1:20">
      <c r="C12" s="25" t="s">
        <v>87</v>
      </c>
      <c r="D12" s="24" t="s">
        <v>55</v>
      </c>
      <c r="H12">
        <v>8</v>
      </c>
    </row>
    <row r="13" spans="1:20">
      <c r="C13" s="25" t="s">
        <v>77</v>
      </c>
      <c r="D13" s="24" t="s">
        <v>52</v>
      </c>
      <c r="H13">
        <v>9</v>
      </c>
    </row>
    <row r="14" spans="1:20">
      <c r="C14" s="25" t="s">
        <v>88</v>
      </c>
      <c r="D14" s="24" t="s">
        <v>55</v>
      </c>
      <c r="H14">
        <v>10</v>
      </c>
    </row>
    <row r="15" spans="1:20">
      <c r="C15" s="25" t="s">
        <v>105</v>
      </c>
      <c r="D15" s="24" t="s">
        <v>54</v>
      </c>
      <c r="H15">
        <v>11</v>
      </c>
    </row>
    <row r="16" spans="1:20">
      <c r="C16" s="13" t="s">
        <v>72</v>
      </c>
      <c r="D16" s="27" t="s">
        <v>85</v>
      </c>
      <c r="H16">
        <v>12</v>
      </c>
    </row>
    <row r="17" spans="3:8">
      <c r="C17" s="25" t="s">
        <v>13</v>
      </c>
      <c r="D17" s="24" t="s">
        <v>54</v>
      </c>
      <c r="H17">
        <v>13</v>
      </c>
    </row>
    <row r="18" spans="3:8">
      <c r="C18" s="25" t="s">
        <v>121</v>
      </c>
      <c r="D18" s="24" t="s">
        <v>60</v>
      </c>
      <c r="H18">
        <v>14</v>
      </c>
    </row>
    <row r="19" spans="3:8">
      <c r="C19" s="25" t="s">
        <v>89</v>
      </c>
      <c r="D19" s="24" t="s">
        <v>55</v>
      </c>
      <c r="H19">
        <v>15</v>
      </c>
    </row>
    <row r="20" spans="3:8">
      <c r="C20" s="25" t="s">
        <v>11</v>
      </c>
      <c r="D20" s="24" t="s">
        <v>59</v>
      </c>
      <c r="H20">
        <v>16</v>
      </c>
    </row>
    <row r="21" spans="3:8">
      <c r="C21" s="25" t="s">
        <v>106</v>
      </c>
      <c r="D21" s="24" t="s">
        <v>54</v>
      </c>
      <c r="H21">
        <v>17</v>
      </c>
    </row>
    <row r="22" spans="3:8">
      <c r="C22" s="25" t="s">
        <v>71</v>
      </c>
      <c r="D22" s="24" t="s">
        <v>55</v>
      </c>
      <c r="H22">
        <v>18</v>
      </c>
    </row>
    <row r="23" spans="3:8">
      <c r="C23" s="25" t="s">
        <v>107</v>
      </c>
      <c r="D23" s="24" t="s">
        <v>54</v>
      </c>
      <c r="H23">
        <v>19</v>
      </c>
    </row>
    <row r="24" spans="3:8">
      <c r="C24" s="25" t="s">
        <v>108</v>
      </c>
      <c r="D24" s="24" t="s">
        <v>54</v>
      </c>
      <c r="H24">
        <v>20</v>
      </c>
    </row>
    <row r="25" spans="3:8">
      <c r="C25" s="25" t="s">
        <v>14</v>
      </c>
      <c r="D25" s="24" t="s">
        <v>54</v>
      </c>
      <c r="H25">
        <v>21</v>
      </c>
    </row>
    <row r="26" spans="3:8">
      <c r="C26" s="25" t="s">
        <v>7</v>
      </c>
      <c r="D26" s="28"/>
      <c r="H26">
        <v>22</v>
      </c>
    </row>
    <row r="27" spans="3:8">
      <c r="C27" s="25" t="s">
        <v>90</v>
      </c>
      <c r="D27" s="24" t="s">
        <v>55</v>
      </c>
      <c r="H27">
        <v>23</v>
      </c>
    </row>
    <row r="28" spans="3:8">
      <c r="C28" s="25" t="s">
        <v>109</v>
      </c>
      <c r="D28" s="24" t="s">
        <v>54</v>
      </c>
      <c r="H28">
        <v>24</v>
      </c>
    </row>
    <row r="29" spans="3:8">
      <c r="C29" s="25" t="s">
        <v>25</v>
      </c>
      <c r="D29" s="24" t="s">
        <v>51</v>
      </c>
      <c r="H29">
        <v>25</v>
      </c>
    </row>
    <row r="30" spans="3:8">
      <c r="C30" s="25" t="s">
        <v>110</v>
      </c>
      <c r="D30" s="24" t="s">
        <v>54</v>
      </c>
      <c r="H30">
        <v>26</v>
      </c>
    </row>
    <row r="31" spans="3:8">
      <c r="C31" s="25" t="s">
        <v>15</v>
      </c>
      <c r="D31" s="24" t="s">
        <v>52</v>
      </c>
      <c r="H31">
        <v>27</v>
      </c>
    </row>
    <row r="32" spans="3:8">
      <c r="C32" s="25" t="s">
        <v>111</v>
      </c>
      <c r="D32" s="24" t="s">
        <v>54</v>
      </c>
      <c r="H32">
        <v>28</v>
      </c>
    </row>
    <row r="33" spans="3:8">
      <c r="C33" s="23" t="s">
        <v>73</v>
      </c>
      <c r="D33" s="27" t="s">
        <v>85</v>
      </c>
      <c r="H33">
        <v>29</v>
      </c>
    </row>
    <row r="34" spans="3:8">
      <c r="C34" s="25" t="s">
        <v>112</v>
      </c>
      <c r="D34" s="24" t="s">
        <v>54</v>
      </c>
      <c r="H34">
        <v>30</v>
      </c>
    </row>
    <row r="35" spans="3:8">
      <c r="C35" s="25" t="s">
        <v>122</v>
      </c>
      <c r="D35" s="24" t="s">
        <v>60</v>
      </c>
      <c r="H35">
        <v>31</v>
      </c>
    </row>
    <row r="36" spans="3:8">
      <c r="C36" s="25" t="s">
        <v>16</v>
      </c>
      <c r="D36" s="24" t="s">
        <v>55</v>
      </c>
      <c r="H36">
        <v>32</v>
      </c>
    </row>
    <row r="37" spans="3:8">
      <c r="C37" s="25" t="s">
        <v>91</v>
      </c>
      <c r="D37" s="24" t="s">
        <v>55</v>
      </c>
      <c r="H37">
        <v>33</v>
      </c>
    </row>
    <row r="38" spans="3:8">
      <c r="C38" s="25" t="s">
        <v>8</v>
      </c>
      <c r="D38" s="24" t="s">
        <v>51</v>
      </c>
      <c r="H38">
        <v>34</v>
      </c>
    </row>
    <row r="39" spans="3:8">
      <c r="C39" s="25" t="s">
        <v>17</v>
      </c>
      <c r="D39" s="24" t="s">
        <v>60</v>
      </c>
      <c r="H39">
        <v>35</v>
      </c>
    </row>
    <row r="40" spans="3:8">
      <c r="C40" s="25" t="s">
        <v>18</v>
      </c>
      <c r="D40" s="24" t="s">
        <v>51</v>
      </c>
      <c r="H40">
        <v>36</v>
      </c>
    </row>
    <row r="41" spans="3:8">
      <c r="C41" s="25" t="s">
        <v>19</v>
      </c>
      <c r="D41" s="24" t="s">
        <v>56</v>
      </c>
      <c r="H41">
        <v>37</v>
      </c>
    </row>
    <row r="42" spans="3:8">
      <c r="C42" s="25" t="s">
        <v>123</v>
      </c>
      <c r="D42" s="24" t="s">
        <v>60</v>
      </c>
      <c r="H42">
        <v>38</v>
      </c>
    </row>
    <row r="43" spans="3:8">
      <c r="C43" s="23" t="s">
        <v>74</v>
      </c>
      <c r="D43" s="27" t="s">
        <v>85</v>
      </c>
      <c r="H43">
        <v>39</v>
      </c>
    </row>
    <row r="44" spans="3:8">
      <c r="C44" s="25" t="s">
        <v>100</v>
      </c>
      <c r="D44" s="24" t="s">
        <v>56</v>
      </c>
      <c r="H44">
        <v>40</v>
      </c>
    </row>
    <row r="45" spans="3:8">
      <c r="C45" s="25" t="s">
        <v>92</v>
      </c>
      <c r="D45" s="24" t="s">
        <v>55</v>
      </c>
      <c r="H45">
        <v>41</v>
      </c>
    </row>
    <row r="46" spans="3:8">
      <c r="C46" s="25" t="s">
        <v>20</v>
      </c>
      <c r="D46" s="24" t="s">
        <v>51</v>
      </c>
      <c r="H46">
        <v>42</v>
      </c>
    </row>
    <row r="47" spans="3:8">
      <c r="C47" s="25" t="s">
        <v>80</v>
      </c>
      <c r="D47" s="24" t="s">
        <v>51</v>
      </c>
      <c r="H47">
        <v>43</v>
      </c>
    </row>
    <row r="48" spans="3:8">
      <c r="C48" s="25" t="s">
        <v>124</v>
      </c>
      <c r="D48" s="24" t="s">
        <v>60</v>
      </c>
      <c r="H48">
        <v>44</v>
      </c>
    </row>
    <row r="49" spans="3:8">
      <c r="C49" s="25" t="s">
        <v>24</v>
      </c>
      <c r="D49" s="24" t="s">
        <v>55</v>
      </c>
      <c r="H49">
        <v>45</v>
      </c>
    </row>
    <row r="50" spans="3:8">
      <c r="C50" s="25" t="s">
        <v>93</v>
      </c>
      <c r="D50" s="24" t="s">
        <v>55</v>
      </c>
      <c r="H50">
        <v>46</v>
      </c>
    </row>
    <row r="51" spans="3:8">
      <c r="C51" s="26" t="s">
        <v>81</v>
      </c>
      <c r="D51" s="24" t="s">
        <v>51</v>
      </c>
      <c r="H51">
        <v>47</v>
      </c>
    </row>
    <row r="52" spans="3:8">
      <c r="C52" s="25" t="s">
        <v>94</v>
      </c>
      <c r="D52" s="24" t="s">
        <v>55</v>
      </c>
      <c r="H52">
        <v>48</v>
      </c>
    </row>
    <row r="53" spans="3:8">
      <c r="C53" s="25" t="s">
        <v>113</v>
      </c>
      <c r="D53" s="24" t="s">
        <v>54</v>
      </c>
      <c r="H53">
        <v>49</v>
      </c>
    </row>
    <row r="54" spans="3:8">
      <c r="C54" s="25" t="s">
        <v>78</v>
      </c>
      <c r="D54" s="24" t="s">
        <v>52</v>
      </c>
      <c r="H54">
        <v>50</v>
      </c>
    </row>
    <row r="55" spans="3:8">
      <c r="C55" s="25" t="s">
        <v>28</v>
      </c>
      <c r="D55" s="24" t="s">
        <v>55</v>
      </c>
      <c r="H55">
        <v>51</v>
      </c>
    </row>
    <row r="56" spans="3:8">
      <c r="C56" s="23" t="s">
        <v>75</v>
      </c>
      <c r="D56" s="27" t="s">
        <v>85</v>
      </c>
      <c r="H56">
        <v>52</v>
      </c>
    </row>
    <row r="57" spans="3:8">
      <c r="C57" s="25" t="s">
        <v>95</v>
      </c>
      <c r="D57" s="24" t="s">
        <v>55</v>
      </c>
      <c r="H57">
        <v>53</v>
      </c>
    </row>
    <row r="58" spans="3:8">
      <c r="C58" s="25" t="s">
        <v>21</v>
      </c>
      <c r="D58" s="24" t="s">
        <v>60</v>
      </c>
      <c r="H58">
        <v>54</v>
      </c>
    </row>
    <row r="59" spans="3:8">
      <c r="C59" s="25" t="s">
        <v>114</v>
      </c>
      <c r="D59" s="24" t="s">
        <v>54</v>
      </c>
      <c r="H59">
        <v>55</v>
      </c>
    </row>
    <row r="60" spans="3:8">
      <c r="C60" s="25" t="s">
        <v>26</v>
      </c>
      <c r="D60" s="24" t="s">
        <v>55</v>
      </c>
      <c r="H60">
        <v>56</v>
      </c>
    </row>
    <row r="61" spans="3:8">
      <c r="C61" s="25" t="s">
        <v>115</v>
      </c>
      <c r="D61" s="24" t="s">
        <v>54</v>
      </c>
      <c r="H61">
        <v>57</v>
      </c>
    </row>
    <row r="62" spans="3:8">
      <c r="C62" s="25" t="s">
        <v>116</v>
      </c>
      <c r="D62" s="24" t="s">
        <v>54</v>
      </c>
      <c r="H62">
        <v>58</v>
      </c>
    </row>
    <row r="63" spans="3:8">
      <c r="C63" s="25" t="s">
        <v>82</v>
      </c>
      <c r="D63" s="24" t="s">
        <v>51</v>
      </c>
      <c r="H63">
        <v>59</v>
      </c>
    </row>
    <row r="64" spans="3:8">
      <c r="C64" s="25" t="s">
        <v>117</v>
      </c>
      <c r="D64" s="24" t="s">
        <v>54</v>
      </c>
      <c r="H64">
        <v>60</v>
      </c>
    </row>
    <row r="65" spans="3:4">
      <c r="C65" s="25" t="s">
        <v>96</v>
      </c>
      <c r="D65" s="24" t="s">
        <v>55</v>
      </c>
    </row>
    <row r="66" spans="3:4">
      <c r="C66" s="25" t="s">
        <v>70</v>
      </c>
      <c r="D66" s="36" t="s">
        <v>53</v>
      </c>
    </row>
    <row r="67" spans="3:4">
      <c r="C67" s="23" t="s">
        <v>9</v>
      </c>
      <c r="D67" s="27" t="s">
        <v>85</v>
      </c>
    </row>
    <row r="68" spans="3:4">
      <c r="C68" s="25" t="s">
        <v>125</v>
      </c>
      <c r="D68" s="24" t="s">
        <v>60</v>
      </c>
    </row>
    <row r="69" spans="3:4">
      <c r="C69" s="25" t="s">
        <v>22</v>
      </c>
      <c r="D69" s="24" t="s">
        <v>57</v>
      </c>
    </row>
    <row r="70" spans="3:4">
      <c r="C70" s="26" t="s">
        <v>97</v>
      </c>
      <c r="D70" s="24" t="s">
        <v>55</v>
      </c>
    </row>
    <row r="71" spans="3:4">
      <c r="C71" s="25" t="s">
        <v>83</v>
      </c>
      <c r="D71" s="24" t="s">
        <v>51</v>
      </c>
    </row>
    <row r="72" spans="3:4">
      <c r="C72" s="25" t="s">
        <v>126</v>
      </c>
      <c r="D72" s="24" t="s">
        <v>60</v>
      </c>
    </row>
    <row r="73" spans="3:4">
      <c r="C73" s="25" t="s">
        <v>101</v>
      </c>
      <c r="D73" s="24" t="s">
        <v>56</v>
      </c>
    </row>
    <row r="74" spans="3:4">
      <c r="C74" s="25" t="s">
        <v>98</v>
      </c>
      <c r="D74" s="24" t="s">
        <v>55</v>
      </c>
    </row>
    <row r="75" spans="3:4">
      <c r="C75" s="25" t="s">
        <v>84</v>
      </c>
      <c r="D75" s="24" t="s">
        <v>51</v>
      </c>
    </row>
    <row r="76" spans="3:4">
      <c r="C76" s="25" t="s">
        <v>102</v>
      </c>
      <c r="D76" s="24" t="s">
        <v>56</v>
      </c>
    </row>
    <row r="77" spans="3:4">
      <c r="C77" s="25" t="s">
        <v>23</v>
      </c>
      <c r="D77" s="24" t="s">
        <v>52</v>
      </c>
    </row>
    <row r="78" spans="3:4">
      <c r="C78" s="25" t="s">
        <v>120</v>
      </c>
      <c r="D78" s="24" t="s">
        <v>59</v>
      </c>
    </row>
    <row r="79" spans="3:4">
      <c r="C79" s="25" t="s">
        <v>118</v>
      </c>
      <c r="D79" s="24" t="s">
        <v>54</v>
      </c>
    </row>
    <row r="80" spans="3:4">
      <c r="C80" s="25" t="s">
        <v>103</v>
      </c>
      <c r="D80" s="24" t="s">
        <v>56</v>
      </c>
    </row>
    <row r="81" spans="3:4">
      <c r="C81" s="25" t="s">
        <v>119</v>
      </c>
      <c r="D81" s="24" t="s">
        <v>54</v>
      </c>
    </row>
    <row r="82" spans="3:4">
      <c r="C82" s="25" t="s">
        <v>99</v>
      </c>
      <c r="D82" s="24" t="s">
        <v>55</v>
      </c>
    </row>
    <row r="85" spans="3:4">
      <c r="C85" s="29" t="s">
        <v>127</v>
      </c>
    </row>
    <row r="86" spans="3:4">
      <c r="C86" s="4" t="s">
        <v>36</v>
      </c>
      <c r="D86" s="5" t="s">
        <v>37</v>
      </c>
    </row>
    <row r="87" spans="3:4">
      <c r="C87" s="3" t="s">
        <v>30</v>
      </c>
      <c r="D87" s="11">
        <v>180</v>
      </c>
    </row>
    <row r="88" spans="3:4">
      <c r="C88" s="3" t="s">
        <v>31</v>
      </c>
      <c r="D88" s="11">
        <v>275</v>
      </c>
    </row>
    <row r="89" spans="3:4">
      <c r="C89" s="3" t="s">
        <v>32</v>
      </c>
      <c r="D89" s="11">
        <v>360</v>
      </c>
    </row>
    <row r="90" spans="3:4">
      <c r="C90" s="3" t="s">
        <v>33</v>
      </c>
      <c r="D90" s="11">
        <v>530</v>
      </c>
    </row>
    <row r="91" spans="3:4">
      <c r="C91" s="3" t="s">
        <v>34</v>
      </c>
      <c r="D91" s="11">
        <v>820</v>
      </c>
    </row>
    <row r="92" spans="3:4">
      <c r="C92" s="3" t="s">
        <v>35</v>
      </c>
      <c r="D92" s="11">
        <v>1100</v>
      </c>
    </row>
  </sheetData>
  <sortState ref="C5:D82">
    <sortCondition ref="C5:C82"/>
  </sortState>
  <mergeCells count="1">
    <mergeCell ref="A1:Q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Data Dictionary</vt:lpstr>
      <vt:lpstr>Awarded budget</vt:lpstr>
      <vt:lpstr>Realised mobilities</vt:lpstr>
      <vt:lpstr>Expected mobilities</vt:lpstr>
      <vt:lpstr>Summary</vt:lpstr>
      <vt:lpstr>Per budget envelope</vt:lpstr>
      <vt:lpstr>Per Instrument</vt:lpstr>
      <vt:lpstr>CODES2</vt:lpstr>
      <vt:lpstr>CODES</vt:lpstr>
      <vt:lpstr>'Awarded budget'!Print_Titles</vt:lpstr>
      <vt:lpstr>'Expected mobilities'!Print_Titles</vt:lpstr>
      <vt:lpstr>'Realised mobilities'!Print_Titles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Androula Papanastasiou</dc:creator>
  <cp:lastModifiedBy>Panayiota Zari</cp:lastModifiedBy>
  <cp:lastPrinted>2016-01-04T09:26:57Z</cp:lastPrinted>
  <dcterms:created xsi:type="dcterms:W3CDTF">2015-05-25T09:45:57Z</dcterms:created>
  <dcterms:modified xsi:type="dcterms:W3CDTF">2016-01-04T09:47:31Z</dcterms:modified>
</cp:coreProperties>
</file>